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3/PROCESOS/Negociaciones_Garantías/Cuadro de Margenes/Septiembre/"/>
    </mc:Choice>
  </mc:AlternateContent>
  <xr:revisionPtr revIDLastSave="892" documentId="8_{2422D29C-58B1-4C77-A810-42B46A91DBAC}" xr6:coauthVersionLast="47" xr6:coauthVersionMax="47" xr10:uidLastSave="{7C4EC818-5508-4400-8F25-A44E146CD880}"/>
  <workbookProtection workbookAlgorithmName="SHA-512" workbookHashValue="9kMUej/deFbHCFwIBUZh58oio6Vow2jMRnhk/z7Btu1OmIiuIjhBEIwpiwg7tNFPRDTC+kOvjISqZHY3ORlkwg==" workbookSaltValue="M8O1A388DPvd7hO7SuvlUQ==" workbookSpinCount="100000" lockStructure="1"/>
  <bookViews>
    <workbookView xWindow="-120" yWindow="-120" windowWidth="20730" windowHeight="1116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márgenes'!$A$1:$AH$498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Q22" i="1"/>
  <c r="P18" i="1"/>
  <c r="P19" i="1"/>
  <c r="P20" i="1"/>
  <c r="P21" i="1"/>
  <c r="P22" i="1"/>
  <c r="P23" i="1"/>
  <c r="P17" i="1"/>
  <c r="Q15" i="1" l="1"/>
  <c r="J498" i="1"/>
  <c r="E498" i="1"/>
  <c r="F498" i="1" s="1"/>
  <c r="J497" i="1"/>
  <c r="Q7" i="1"/>
  <c r="Q8" i="1"/>
  <c r="Q9" i="1"/>
  <c r="Q10" i="1"/>
  <c r="Q11" i="1"/>
  <c r="Q12" i="1"/>
  <c r="Q13" i="1"/>
  <c r="Q14" i="1"/>
  <c r="Q16" i="1"/>
  <c r="J496" i="1"/>
  <c r="E496" i="1"/>
  <c r="F496" i="1" s="1"/>
  <c r="K498" i="1" l="1"/>
  <c r="K496" i="1"/>
  <c r="Q20" i="1"/>
  <c r="Q19" i="1" l="1"/>
  <c r="Q21" i="1"/>
  <c r="J495" i="1"/>
  <c r="J65" i="1" l="1"/>
  <c r="Q18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<sst xmlns="http://schemas.openxmlformats.org/spreadsheetml/2006/main" count="1164" uniqueCount="568">
  <si>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</si>
  <si>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</si>
  <si>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</si>
  <si>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</si>
  <si>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</si>
  <si>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</si>
  <si>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</si>
  <si>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</si>
  <si>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</si>
  <si>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</si>
  <si>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</si>
  <si>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</si>
  <si>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</si>
  <si>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</si>
  <si>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</si>
  <si>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</si>
  <si>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</si>
  <si>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</si>
  <si>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</si>
  <si>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</si>
  <si>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</si>
  <si>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</si>
  <si>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</si>
  <si>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</si>
  <si>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</si>
  <si>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</si>
  <si>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</si>
  <si>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</si>
  <si>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</si>
  <si>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</si>
  <si>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</si>
  <si>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</si>
  <si>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</si>
  <si>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</si>
  <si>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</si>
  <si>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</si>
  <si>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</si>
  <si>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</si>
  <si>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</si>
  <si>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</si>
  <si>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</si>
  <si>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</si>
  <si>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</si>
  <si>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</si>
  <si>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</si>
  <si>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</si>
  <si>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</si>
  <si>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</si>
  <si>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</si>
  <si>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</si>
  <si>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</si>
  <si>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</si>
  <si>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</si>
  <si>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</si>
  <si>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</si>
  <si>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</si>
  <si>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</si>
  <si>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</si>
  <si>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</si>
  <si>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</si>
  <si>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</si>
  <si>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</si>
  <si>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</si>
  <si>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</si>
  <si>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</si>
  <si>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</si>
  <si>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</si>
  <si>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</si>
  <si>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</si>
  <si>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</si>
  <si>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</si>
  <si>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</si>
  <si>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</si>
  <si>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</si>
  <si>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</si>
  <si>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</si>
  <si>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</si>
  <si>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</si>
  <si>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</si>
  <si>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</si>
  <si>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</si>
  <si>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</si>
  <si>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</si>
  <si>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</si>
  <si>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</si>
  <si>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</si>
  <si>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</si>
  <si>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</si>
  <si>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</si>
  <si>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</si>
  <si>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</si>
  <si>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</si>
  <si>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</si>
  <si>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</si>
  <si>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</si>
  <si>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</si>
  <si>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</si>
  <si>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</si>
  <si>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</si>
  <si>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</si>
  <si>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</si>
  <si>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</si>
  <si>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</si>
  <si>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</si>
  <si>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</si>
  <si>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</si>
  <si>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</si>
  <si>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</si>
  <si>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</si>
  <si>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</si>
  <si>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</si>
  <si>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</si>
  <si>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</si>
  <si>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</si>
  <si>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</si>
  <si>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</si>
  <si>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</si>
  <si>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</si>
  <si>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</si>
  <si>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</si>
  <si>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</si>
  <si>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</si>
  <si>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</si>
  <si>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</si>
  <si>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</si>
  <si>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</si>
  <si>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</si>
  <si>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</si>
  <si>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</si>
  <si>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</si>
  <si>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</si>
  <si>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</si>
  <si>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</si>
  <si>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</si>
  <si>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</si>
  <si>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</si>
  <si>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</si>
  <si>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</si>
  <si>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</si>
  <si>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</si>
  <si>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</si>
  <si>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</si>
  <si>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</si>
  <si>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</si>
  <si>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</si>
  <si>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</si>
  <si>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</si>
  <si>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</si>
  <si>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</si>
  <si>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</si>
  <si>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</si>
  <si>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</si>
  <si>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</si>
  <si>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</si>
  <si>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</si>
  <si>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</si>
  <si>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</si>
  <si>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</si>
  <si>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</si>
  <si>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</si>
  <si>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</si>
  <si>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</si>
  <si>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</si>
  <si>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</si>
  <si>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</si>
  <si>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</si>
  <si>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</si>
  <si>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</si>
  <si>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</si>
  <si>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</si>
  <si>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</si>
  <si>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</si>
  <si>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</si>
  <si>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</si>
  <si>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</si>
  <si>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</si>
  <si>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</si>
  <si>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</si>
  <si>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</si>
  <si>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</si>
  <si>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</si>
  <si>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</si>
  <si>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</si>
  <si>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</si>
  <si>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</si>
  <si>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</si>
  <si>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</si>
  <si>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</si>
  <si>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</si>
  <si>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</si>
  <si>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</si>
  <si>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</si>
  <si>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</si>
  <si>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</si>
  <si>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</si>
  <si>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</si>
  <si>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</si>
  <si>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</si>
  <si>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</si>
  <si>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</si>
  <si>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</si>
  <si>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</si>
  <si>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</si>
  <si>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</si>
  <si>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</si>
  <si>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</si>
  <si>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</si>
  <si>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</si>
  <si>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</si>
  <si>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</si>
  <si>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</si>
  <si>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</si>
  <si>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</si>
  <si>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</si>
  <si>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</si>
  <si>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</si>
  <si>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</si>
  <si>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</si>
  <si>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</si>
  <si>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</si>
  <si>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</si>
  <si>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</si>
  <si>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</si>
  <si>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</si>
  <si>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</si>
  <si>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</si>
  <si>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</si>
  <si>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</si>
  <si>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</si>
  <si>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</si>
  <si>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</si>
  <si>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</si>
  <si>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</si>
  <si>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</si>
  <si>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</si>
  <si>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</si>
  <si>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</si>
  <si>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</si>
  <si>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</si>
  <si>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</si>
  <si>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</si>
  <si>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</si>
  <si>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</si>
  <si>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</si>
  <si>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</si>
  <si>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</si>
  <si>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</si>
  <si>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</si>
  <si>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</si>
  <si>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</si>
  <si>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</si>
  <si>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</si>
  <si>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</si>
  <si>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</si>
  <si>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</si>
  <si>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</si>
  <si>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</si>
  <si>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</si>
  <si>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</si>
  <si>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</si>
  <si>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</si>
  <si>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</si>
  <si>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</si>
  <si>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</si>
  <si>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</si>
  <si>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</si>
  <si>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</si>
  <si>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</si>
  <si>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</si>
  <si>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</si>
  <si>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</si>
  <si>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</si>
  <si>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</si>
  <si>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</si>
  <si>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</si>
  <si>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</si>
  <si>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</si>
  <si>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</si>
  <si>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</si>
  <si>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</si>
  <si>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</si>
  <si>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</si>
  <si>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</si>
  <si>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</si>
  <si>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</si>
  <si>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</si>
  <si>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</si>
  <si>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</si>
  <si>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</si>
  <si>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</si>
  <si>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</si>
  <si>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</si>
  <si>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</si>
  <si>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</si>
  <si>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</si>
  <si>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</si>
  <si>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</si>
  <si>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</si>
  <si>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</si>
  <si>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</si>
  <si>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</si>
  <si>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</si>
  <si>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</si>
  <si>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</si>
  <si>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</si>
  <si>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</si>
  <si>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</si>
  <si>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</si>
  <si>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</si>
  <si>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</si>
  <si>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</si>
  <si>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</si>
  <si>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</si>
  <si>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</si>
  <si>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</si>
  <si>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</si>
  <si>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</si>
  <si>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</si>
  <si>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</si>
  <si>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</si>
  <si>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</si>
  <si>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</si>
  <si>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</si>
  <si>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</si>
  <si>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</si>
  <si>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</si>
  <si>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</si>
  <si>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</si>
  <si>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</si>
  <si>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</si>
  <si>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</si>
  <si>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</si>
  <si>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</si>
  <si>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</si>
  <si>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</si>
  <si>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</si>
  <si>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</si>
  <si>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</si>
  <si>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</si>
  <si>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</si>
  <si>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</si>
  <si>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</si>
  <si>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</si>
  <si>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</si>
  <si>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</si>
  <si>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</si>
  <si>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</si>
  <si>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</si>
  <si>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</si>
  <si>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</si>
  <si>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</si>
  <si>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</si>
  <si>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</si>
  <si>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</si>
  <si>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</si>
  <si>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</si>
  <si>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</si>
  <si>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</si>
  <si>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</si>
  <si>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</si>
  <si>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</si>
  <si>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</si>
  <si>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</si>
  <si>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</si>
  <si>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</si>
  <si>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</si>
  <si>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</si>
  <si>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</si>
  <si>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</si>
  <si>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</si>
  <si>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</si>
  <si>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</si>
  <si>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</si>
  <si>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</si>
  <si>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</si>
  <si>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</si>
  <si>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</si>
  <si>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</si>
  <si>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</si>
  <si>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</si>
  <si>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</si>
  <si>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</si>
  <si>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</si>
  <si>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</si>
  <si>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</si>
  <si>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</si>
  <si>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</si>
  <si>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</si>
  <si>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</si>
  <si>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</si>
  <si>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</si>
  <si>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</si>
  <si>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</si>
  <si>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</si>
  <si>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</si>
  <si>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</si>
  <si>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</si>
  <si>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</si>
  <si>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</si>
  <si>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</si>
  <si>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</si>
  <si>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</si>
  <si>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</si>
  <si>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</si>
  <si>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</si>
  <si>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</si>
  <si>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</si>
  <si>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</si>
  <si>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</si>
  <si>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</si>
  <si>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</si>
  <si>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</si>
  <si>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</si>
  <si>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</si>
  <si>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</si>
  <si>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</si>
  <si>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</si>
  <si>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</si>
  <si>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</si>
  <si>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</si>
  <si>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</si>
  <si>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</si>
  <si>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</si>
  <si>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</si>
  <si>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</si>
  <si>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</si>
  <si>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</si>
  <si>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</si>
  <si>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</si>
  <si>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</si>
  <si>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</si>
  <si>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</si>
  <si>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</si>
  <si>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</si>
  <si>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</si>
  <si>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</si>
  <si>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</si>
  <si>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</si>
  <si>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</si>
  <si>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</si>
  <si>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</si>
  <si>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</si>
  <si>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</si>
  <si>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</si>
  <si>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</si>
  <si>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</si>
  <si>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</si>
  <si>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</si>
  <si>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</si>
  <si>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</si>
  <si>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</si>
  <si>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</si>
  <si>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</si>
  <si>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</si>
  <si>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</si>
  <si>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</si>
  <si>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</si>
  <si>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</si>
  <si>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</si>
  <si>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</si>
  <si>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</si>
  <si>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</si>
  <si>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</si>
  <si>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</si>
  <si>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</si>
  <si>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</si>
  <si>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</si>
  <si>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</si>
  <si>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</si>
  <si>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</si>
  <si>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</si>
  <si>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</si>
  <si>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</si>
  <si>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</si>
  <si>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</si>
  <si>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</si>
  <si>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</si>
  <si>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</si>
  <si>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</si>
  <si>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</si>
  <si>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</si>
  <si>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</si>
  <si>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</si>
  <si>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</si>
  <si>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</si>
  <si>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</si>
  <si>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</si>
  <si>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</si>
  <si>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</si>
  <si>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</si>
  <si>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</si>
  <si>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</si>
  <si>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</si>
  <si>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</si>
  <si>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</si>
  <si>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</si>
  <si>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</si>
  <si>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</si>
  <si>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</si>
  <si>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</si>
  <si>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</si>
  <si>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</si>
  <si>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</si>
  <si>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</si>
  <si>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</si>
  <si>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</si>
  <si>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</si>
  <si>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</si>
  <si>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</si>
  <si>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</si>
  <si>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</si>
  <si>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</si>
  <si>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</si>
  <si>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</si>
  <si>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</si>
  <si>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</si>
  <si>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</si>
  <si>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</si>
  <si>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</si>
  <si>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</si>
  <si>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</si>
  <si>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</si>
  <si>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</si>
  <si>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</si>
  <si>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</si>
  <si>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</si>
  <si>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</si>
  <si>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</si>
  <si>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</si>
  <si>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</si>
  <si>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</si>
  <si>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</si>
  <si>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</si>
  <si>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</si>
  <si>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</si>
  <si>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</si>
  <si>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</si>
  <si>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</si>
  <si>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</si>
  <si>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</si>
  <si>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</si>
  <si>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</si>
  <si>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</si>
  <si>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</si>
  <si>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</si>
  <si>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</si>
  <si>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</si>
  <si>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</si>
  <si>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</si>
  <si>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</si>
  <si>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</si>
  <si>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</si>
  <si>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</si>
  <si>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</si>
  <si>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</si>
  <si>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</si>
  <si>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</si>
  <si>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</si>
  <si>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</si>
  <si>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</si>
  <si>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</si>
  <si>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</si>
  <si>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</si>
  <si>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</si>
  <si>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</si>
  <si>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</si>
  <si>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</si>
  <si>
    <t>PRODUCTOS ECOLÓGICOS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</si>
</sst>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CC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2" fillId="16" borderId="10" xfId="0" applyNumberFormat="1" applyFont="1" applyFill="1" applyBorder="1"/>
    <xf numFmtId="10" fontId="32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0" fillId="16" borderId="10" xfId="0" applyFill="1" applyBorder="1"/>
    <xf numFmtId="10" fontId="2" fillId="16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márgenes'!$B$2:$E$1137,4,0),VLOOKUP(C16,'Tabla márgenes'!$B$2:$E$1137,4,0)*VLOOKUP(C16,$B$26:$C$31,2,0))*SQRT(DAYS360(C17,C18)/30)</f>
        <v>7.0389749983077949E-3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8"/>
  <sheetViews>
    <sheetView showGridLines="0" tabSelected="1" zoomScale="85" zoomScaleNormal="85" workbookViewId="0">
      <pane ySplit="1" topLeftCell="A419" activePane="bottomLeft" state="frozen"/>
      <selection pane="bottomLeft" activeCell="B426" sqref="B426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29" width="11.42578125" hidden="1" customWidth="1"/>
    <col min="30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3.1846798208641718E-2</v>
      </c>
      <c r="E2" s="88">
        <f>IF(AND(G2="X",D2&lt;$N$17),VLOOKUP(D2,$N$7:$Q$51,4,1),IF(D2&lt;$N$17,VLOOKUP(D2,$N$7:$P$51,3,1),IF(G2="X",VLOOKUP(D2,$N$7:$R$51,4,1),VLOOKUP(D2,$N$7:$R$51,3,1))))</f>
        <v>5.5292847679666822E-2</v>
      </c>
      <c r="F2" s="88">
        <f>ROUND(E2,8)</f>
        <v>5.5292849999999998E-2</v>
      </c>
      <c r="G2" s="44" t="s">
        <v>249</v>
      </c>
      <c r="H2" s="40"/>
      <c r="I2" s="40"/>
      <c r="J2" s="69">
        <f t="shared" ref="J2:J64" si="0">+D2</f>
        <v>3.1846798208641718E-2</v>
      </c>
      <c r="K2" s="70">
        <f>F2-J2</f>
        <v>2.344605179135828E-2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3.1846798208641718E-2</v>
      </c>
      <c r="E3" s="88">
        <f t="shared" ref="E3:E66" si="1">IF(AND(G3="X",D3&lt;$N$17),VLOOKUP(D3,$N$7:$Q$51,4,1),IF(D3&lt;$N$17,VLOOKUP(D3,$N$7:$P$51,3,1),IF(G3="X",VLOOKUP(D3,$N$7:$R$51,4,1),VLOOKUP(D3,$N$7:$R$51,3,1))))</f>
        <v>5.5292847679666822E-2</v>
      </c>
      <c r="F3" s="88">
        <f t="shared" ref="F3:F66" si="2">ROUND(E3,8)</f>
        <v>5.5292849999999998E-2</v>
      </c>
      <c r="G3" s="44" t="s">
        <v>249</v>
      </c>
      <c r="H3" s="40"/>
      <c r="I3" s="40"/>
      <c r="J3" s="69">
        <f t="shared" si="0"/>
        <v>3.1846798208641718E-2</v>
      </c>
      <c r="K3" s="70">
        <f t="shared" ref="K3:K64" si="3">F3-J3</f>
        <v>2.344605179135828E-2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7.0502986949100413E-2</v>
      </c>
      <c r="E4" s="88">
        <f t="shared" si="1"/>
        <v>7.315128234393968E-2</v>
      </c>
      <c r="F4" s="88">
        <f t="shared" si="2"/>
        <v>7.3151279999999999E-2</v>
      </c>
      <c r="G4" s="78"/>
      <c r="H4" s="40"/>
      <c r="I4" s="40"/>
      <c r="J4" s="69">
        <f t="shared" si="0"/>
        <v>7.0502986949100413E-2</v>
      </c>
      <c r="K4" s="70">
        <f t="shared" si="3"/>
        <v>2.6482930508995861E-3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9.3013994554699379E-3</v>
      </c>
      <c r="E5" s="88">
        <f t="shared" si="1"/>
        <v>4.4819666487935318E-2</v>
      </c>
      <c r="F5" s="88">
        <f t="shared" si="2"/>
        <v>4.4819669999999999E-2</v>
      </c>
      <c r="G5" s="44" t="s">
        <v>249</v>
      </c>
      <c r="H5" s="40"/>
      <c r="I5" s="40"/>
      <c r="J5" s="69">
        <f t="shared" si="0"/>
        <v>9.3013994554699379E-3</v>
      </c>
      <c r="K5" s="70">
        <f t="shared" si="3"/>
        <v>3.5518270544530064E-2</v>
      </c>
      <c r="L5" s="40"/>
      <c r="M5" s="40"/>
      <c r="N5" s="3" t="s">
        <v>286</v>
      </c>
      <c r="O5" s="113">
        <v>1.1017335900076364E-2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3.1846798208641718E-2</v>
      </c>
      <c r="E6" s="88">
        <f t="shared" si="1"/>
        <v>5.5292847679666822E-2</v>
      </c>
      <c r="F6" s="88">
        <f t="shared" si="2"/>
        <v>5.5292849999999998E-2</v>
      </c>
      <c r="G6" s="44" t="s">
        <v>249</v>
      </c>
      <c r="H6" s="40"/>
      <c r="I6" s="40"/>
      <c r="J6" s="69">
        <f t="shared" si="0"/>
        <v>3.1846798208641718E-2</v>
      </c>
      <c r="K6" s="70">
        <f t="shared" si="3"/>
        <v>2.344605179135828E-2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3.1846798208641718E-2</v>
      </c>
      <c r="E7" s="88">
        <f t="shared" si="1"/>
        <v>5.5292847679666822E-2</v>
      </c>
      <c r="F7" s="88">
        <f t="shared" si="2"/>
        <v>5.5292849999999998E-2</v>
      </c>
      <c r="G7" s="44" t="s">
        <v>249</v>
      </c>
      <c r="H7" s="40"/>
      <c r="I7" s="40"/>
      <c r="J7" s="69">
        <f t="shared" si="0"/>
        <v>3.1846798208641718E-2</v>
      </c>
      <c r="K7" s="70">
        <f t="shared" si="3"/>
        <v>2.344605179135828E-2</v>
      </c>
      <c r="L7" s="40"/>
      <c r="M7" s="130" t="s">
        <v>287</v>
      </c>
      <c r="N7" s="50">
        <v>0</v>
      </c>
      <c r="O7" s="33"/>
      <c r="P7" s="64">
        <v>2.6489818485501637E-2</v>
      </c>
      <c r="Q7" s="31">
        <f>+P9</f>
        <v>4.4819666487935318E-2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9.3013994554699379E-3</v>
      </c>
      <c r="E8" s="88">
        <f t="shared" si="1"/>
        <v>4.4819666487935318E-2</v>
      </c>
      <c r="F8" s="88">
        <f t="shared" si="2"/>
        <v>4.4819669999999999E-2</v>
      </c>
      <c r="G8" s="44" t="s">
        <v>249</v>
      </c>
      <c r="H8" s="40"/>
      <c r="I8" s="40"/>
      <c r="J8" s="69">
        <f t="shared" si="0"/>
        <v>9.3013994554699379E-3</v>
      </c>
      <c r="K8" s="70">
        <f t="shared" si="3"/>
        <v>3.5518270544530064E-2</v>
      </c>
      <c r="L8" s="40"/>
      <c r="M8" s="131"/>
      <c r="N8" s="65">
        <v>2.6489818485501637E-2</v>
      </c>
      <c r="O8" s="31"/>
      <c r="P8" s="65">
        <v>4.2813348607433577E-2</v>
      </c>
      <c r="Q8" s="31">
        <f t="shared" ref="Q8:Q17" si="4">+P10</f>
        <v>5.5292847679666822E-2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1.9833982761555118E-2</v>
      </c>
      <c r="E9" s="88">
        <f t="shared" si="1"/>
        <v>4.4819666487935318E-2</v>
      </c>
      <c r="F9" s="88">
        <f t="shared" si="2"/>
        <v>4.4819669999999999E-2</v>
      </c>
      <c r="G9" s="44" t="s">
        <v>249</v>
      </c>
      <c r="H9" s="40"/>
      <c r="I9" s="40"/>
      <c r="J9" s="69">
        <f t="shared" si="0"/>
        <v>1.9833982761555118E-2</v>
      </c>
      <c r="K9" s="70">
        <f t="shared" si="3"/>
        <v>2.4985687238444881E-2</v>
      </c>
      <c r="L9" s="40"/>
      <c r="M9" s="131"/>
      <c r="N9" s="65">
        <v>4.2813348607433577E-2</v>
      </c>
      <c r="O9" s="31"/>
      <c r="P9" s="65">
        <v>4.4819666487935318E-2</v>
      </c>
      <c r="Q9" s="31">
        <f t="shared" si="4"/>
        <v>6.4485079921824159E-2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1.0309280474141567E-2</v>
      </c>
      <c r="E10" s="88">
        <f t="shared" si="1"/>
        <v>4.4819666487935318E-2</v>
      </c>
      <c r="F10" s="88">
        <f t="shared" si="2"/>
        <v>4.4819669999999999E-2</v>
      </c>
      <c r="G10" s="44" t="s">
        <v>249</v>
      </c>
      <c r="H10" s="40"/>
      <c r="I10" s="40"/>
      <c r="J10" s="69">
        <f t="shared" si="0"/>
        <v>1.0309280474141567E-2</v>
      </c>
      <c r="K10" s="70">
        <f t="shared" si="3"/>
        <v>3.4510389525858429E-2</v>
      </c>
      <c r="L10" s="40"/>
      <c r="M10" s="131"/>
      <c r="N10" s="65">
        <v>4.4819666487935318E-2</v>
      </c>
      <c r="O10" s="31"/>
      <c r="P10" s="65">
        <v>5.5292847679666822E-2</v>
      </c>
      <c r="Q10" s="31">
        <f t="shared" si="4"/>
        <v>7.315128234393968E-2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1.0309280474141567E-2</v>
      </c>
      <c r="E11" s="88">
        <f t="shared" si="1"/>
        <v>4.4819666487935318E-2</v>
      </c>
      <c r="F11" s="88">
        <f t="shared" si="2"/>
        <v>4.4819669999999999E-2</v>
      </c>
      <c r="G11" s="44" t="s">
        <v>249</v>
      </c>
      <c r="H11" s="40"/>
      <c r="I11" s="40"/>
      <c r="J11" s="69">
        <f t="shared" si="0"/>
        <v>1.0309280474141567E-2</v>
      </c>
      <c r="K11" s="70">
        <f t="shared" si="3"/>
        <v>3.4510389525858429E-2</v>
      </c>
      <c r="L11" s="40"/>
      <c r="M11" s="131"/>
      <c r="N11" s="65">
        <v>5.5292847679666822E-2</v>
      </c>
      <c r="O11" s="31"/>
      <c r="P11" s="65">
        <v>6.4485079921824159E-2</v>
      </c>
      <c r="Q11" s="31">
        <f t="shared" si="4"/>
        <v>9.0207141080870717E-2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1.0309280474141567E-2</v>
      </c>
      <c r="E12" s="88">
        <f t="shared" si="1"/>
        <v>4.4819666487935318E-2</v>
      </c>
      <c r="F12" s="88">
        <f t="shared" si="2"/>
        <v>4.4819669999999999E-2</v>
      </c>
      <c r="G12" s="44" t="s">
        <v>249</v>
      </c>
      <c r="H12" s="40"/>
      <c r="I12" s="40"/>
      <c r="J12" s="69">
        <f t="shared" si="0"/>
        <v>1.0309280474141567E-2</v>
      </c>
      <c r="K12" s="70">
        <f t="shared" si="3"/>
        <v>3.4510389525858429E-2</v>
      </c>
      <c r="L12" s="40"/>
      <c r="M12" s="131"/>
      <c r="N12" s="65">
        <v>6.4485079921824159E-2</v>
      </c>
      <c r="O12" s="31"/>
      <c r="P12" s="65">
        <v>7.315128234393968E-2</v>
      </c>
      <c r="Q12" s="31">
        <f t="shared" si="4"/>
        <v>0.10785169904858938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1.0309280474141567E-2</v>
      </c>
      <c r="E13" s="88">
        <f t="shared" si="1"/>
        <v>4.4819666487935318E-2</v>
      </c>
      <c r="F13" s="88">
        <f t="shared" si="2"/>
        <v>4.4819669999999999E-2</v>
      </c>
      <c r="G13" s="44" t="s">
        <v>249</v>
      </c>
      <c r="H13" s="40"/>
      <c r="I13" s="40"/>
      <c r="J13" s="69">
        <f t="shared" si="0"/>
        <v>1.0309280474141567E-2</v>
      </c>
      <c r="K13" s="70">
        <f t="shared" si="3"/>
        <v>3.4510389525858429E-2</v>
      </c>
      <c r="L13" s="40"/>
      <c r="M13" s="131"/>
      <c r="N13" s="65">
        <v>7.315128234393968E-2</v>
      </c>
      <c r="O13" s="31"/>
      <c r="P13" s="65">
        <v>9.0207141080870717E-2</v>
      </c>
      <c r="Q13" s="31">
        <f t="shared" si="4"/>
        <v>0.12129579403304047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3.7437760310758197E-2</v>
      </c>
      <c r="E14" s="88">
        <f t="shared" si="1"/>
        <v>5.5292847679666822E-2</v>
      </c>
      <c r="F14" s="88">
        <f t="shared" si="2"/>
        <v>5.5292849999999998E-2</v>
      </c>
      <c r="G14" s="44" t="s">
        <v>249</v>
      </c>
      <c r="H14" s="40"/>
      <c r="I14" s="40"/>
      <c r="J14" s="69">
        <f t="shared" si="0"/>
        <v>3.7437760310758197E-2</v>
      </c>
      <c r="K14" s="70">
        <f t="shared" si="3"/>
        <v>1.78550896892418E-2</v>
      </c>
      <c r="L14" s="40"/>
      <c r="M14" s="131"/>
      <c r="N14" s="65">
        <v>9.0207141080870717E-2</v>
      </c>
      <c r="O14" s="31"/>
      <c r="P14" s="65">
        <v>0.10785169904858938</v>
      </c>
      <c r="Q14" s="31">
        <f t="shared" si="4"/>
        <v>0.12564584158618891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9.3013994554699379E-3</v>
      </c>
      <c r="E15" s="88">
        <f t="shared" si="1"/>
        <v>4.4819666487935318E-2</v>
      </c>
      <c r="F15" s="88">
        <f t="shared" si="2"/>
        <v>4.4819669999999999E-2</v>
      </c>
      <c r="G15" s="44" t="s">
        <v>249</v>
      </c>
      <c r="H15" s="40"/>
      <c r="I15" s="40"/>
      <c r="J15" s="69">
        <f t="shared" si="0"/>
        <v>9.3013994554699379E-3</v>
      </c>
      <c r="K15" s="70">
        <f t="shared" si="3"/>
        <v>3.5518270544530064E-2</v>
      </c>
      <c r="L15" s="40"/>
      <c r="M15" s="131"/>
      <c r="N15" s="65">
        <v>0.10785169904858938</v>
      </c>
      <c r="O15" s="31"/>
      <c r="P15" s="65">
        <v>0.12129579403304047</v>
      </c>
      <c r="Q15" s="31">
        <f t="shared" si="4"/>
        <v>0.13666317748626527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2.3065741781131428E-2</v>
      </c>
      <c r="E16" s="88">
        <f t="shared" si="1"/>
        <v>4.4819666487935318E-2</v>
      </c>
      <c r="F16" s="88">
        <f t="shared" si="2"/>
        <v>4.4819669999999999E-2</v>
      </c>
      <c r="G16" s="44" t="s">
        <v>249</v>
      </c>
      <c r="H16" s="40"/>
      <c r="I16" s="40"/>
      <c r="J16" s="69">
        <f t="shared" si="0"/>
        <v>2.3065741781131428E-2</v>
      </c>
      <c r="K16" s="70">
        <f t="shared" si="3"/>
        <v>2.1753928218868571E-2</v>
      </c>
      <c r="L16" s="45"/>
      <c r="M16" s="131"/>
      <c r="N16" s="65">
        <v>0.12129579403304047</v>
      </c>
      <c r="O16" s="31"/>
      <c r="P16" s="66">
        <v>0.12564584158618891</v>
      </c>
      <c r="Q16" s="31">
        <f t="shared" si="4"/>
        <v>0.1532646926277042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9.3013994554699379E-3</v>
      </c>
      <c r="E17" s="88">
        <f t="shared" si="1"/>
        <v>4.4819666487935318E-2</v>
      </c>
      <c r="F17" s="88">
        <f t="shared" si="2"/>
        <v>4.4819669999999999E-2</v>
      </c>
      <c r="G17" s="44" t="s">
        <v>249</v>
      </c>
      <c r="H17" s="40"/>
      <c r="I17" s="40"/>
      <c r="J17" s="69">
        <f t="shared" si="0"/>
        <v>9.3013994554699379E-3</v>
      </c>
      <c r="K17" s="70">
        <f t="shared" si="3"/>
        <v>3.5518270544530064E-2</v>
      </c>
      <c r="L17" s="45"/>
      <c r="M17" s="132"/>
      <c r="N17" s="66">
        <v>0.12564584158618891</v>
      </c>
      <c r="O17" s="31"/>
      <c r="P17" s="54">
        <f>+N17+$O$5</f>
        <v>0.13666317748626527</v>
      </c>
      <c r="Q17" s="31">
        <f t="shared" si="4"/>
        <v>0.19530240482120731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7.6461578633241586E-2</v>
      </c>
      <c r="E18" s="88">
        <f t="shared" si="1"/>
        <v>9.0207141080870717E-2</v>
      </c>
      <c r="F18" s="88">
        <f t="shared" si="2"/>
        <v>9.0207140000000005E-2</v>
      </c>
      <c r="G18" s="78"/>
      <c r="H18" s="40"/>
      <c r="I18" s="40"/>
      <c r="J18" s="69">
        <f t="shared" si="0"/>
        <v>7.6461578633241586E-2</v>
      </c>
      <c r="K18" s="70">
        <f t="shared" si="3"/>
        <v>1.3745561366758419E-2</v>
      </c>
      <c r="L18" s="45"/>
      <c r="M18" s="40"/>
      <c r="N18" s="54">
        <v>0.14224735672762784</v>
      </c>
      <c r="O18" s="47"/>
      <c r="P18" s="54">
        <f t="shared" ref="P18:P23" si="5">+N18+$O$5</f>
        <v>0.1532646926277042</v>
      </c>
      <c r="Q18" s="54">
        <f>+P20</f>
        <v>0.20357145670099702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9.3013994554699379E-3</v>
      </c>
      <c r="E19" s="88">
        <f t="shared" si="1"/>
        <v>4.4819666487935318E-2</v>
      </c>
      <c r="F19" s="88">
        <f t="shared" si="2"/>
        <v>4.4819669999999999E-2</v>
      </c>
      <c r="G19" s="44" t="s">
        <v>249</v>
      </c>
      <c r="H19" s="40"/>
      <c r="I19" s="40"/>
      <c r="J19" s="69">
        <f t="shared" si="0"/>
        <v>9.3013994554699379E-3</v>
      </c>
      <c r="K19" s="70">
        <f t="shared" si="3"/>
        <v>3.5518270544530064E-2</v>
      </c>
      <c r="L19" s="45"/>
      <c r="M19" s="40"/>
      <c r="N19" s="54">
        <v>0.18428506892113095</v>
      </c>
      <c r="O19" s="47"/>
      <c r="P19" s="54">
        <f t="shared" si="5"/>
        <v>0.19530240482120731</v>
      </c>
      <c r="Q19" s="54">
        <f t="shared" ref="Q19:Q20" si="6">+P21</f>
        <v>0.22394205493103142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9.3013994554699379E-3</v>
      </c>
      <c r="E20" s="88">
        <f t="shared" si="1"/>
        <v>4.4819666487935318E-2</v>
      </c>
      <c r="F20" s="88">
        <f t="shared" si="2"/>
        <v>4.4819669999999999E-2</v>
      </c>
      <c r="G20" s="44" t="s">
        <v>249</v>
      </c>
      <c r="H20" s="40"/>
      <c r="I20" s="40"/>
      <c r="J20" s="69">
        <f t="shared" si="0"/>
        <v>9.3013994554699379E-3</v>
      </c>
      <c r="K20" s="70">
        <f t="shared" si="3"/>
        <v>3.5518270544530064E-2</v>
      </c>
      <c r="L20" s="45"/>
      <c r="M20" s="40"/>
      <c r="N20" s="54">
        <v>0.19255412080092066</v>
      </c>
      <c r="O20" s="47"/>
      <c r="P20" s="54">
        <f t="shared" si="5"/>
        <v>0.20357145670099702</v>
      </c>
      <c r="Q20" s="54">
        <f t="shared" si="6"/>
        <v>0.26088074626941071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9.3013994554699379E-3</v>
      </c>
      <c r="E21" s="88">
        <f t="shared" si="1"/>
        <v>4.4819666487935318E-2</v>
      </c>
      <c r="F21" s="88">
        <f t="shared" si="2"/>
        <v>4.4819669999999999E-2</v>
      </c>
      <c r="G21" s="44" t="s">
        <v>249</v>
      </c>
      <c r="H21" s="40"/>
      <c r="I21" s="40"/>
      <c r="J21" s="69">
        <f t="shared" si="0"/>
        <v>9.3013994554699379E-3</v>
      </c>
      <c r="K21" s="70">
        <f t="shared" si="3"/>
        <v>3.5518270544530064E-2</v>
      </c>
      <c r="L21" s="45"/>
      <c r="M21" s="40"/>
      <c r="N21" s="54">
        <v>0.21292471903095506</v>
      </c>
      <c r="O21" s="47"/>
      <c r="P21" s="54">
        <f t="shared" si="5"/>
        <v>0.22394205493103142</v>
      </c>
      <c r="Q21" s="54">
        <f>+P21</f>
        <v>0.22394205493103142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9.3013994554699379E-3</v>
      </c>
      <c r="E22" s="88">
        <f t="shared" si="1"/>
        <v>4.4819666487935318E-2</v>
      </c>
      <c r="F22" s="88">
        <f t="shared" si="2"/>
        <v>4.4819669999999999E-2</v>
      </c>
      <c r="G22" s="44" t="s">
        <v>249</v>
      </c>
      <c r="H22" s="40"/>
      <c r="I22" s="40"/>
      <c r="J22" s="69">
        <f t="shared" si="0"/>
        <v>9.3013994554699379E-3</v>
      </c>
      <c r="K22" s="70">
        <f t="shared" si="3"/>
        <v>3.5518270544530064E-2</v>
      </c>
      <c r="L22" s="45"/>
      <c r="M22" s="40"/>
      <c r="N22" s="54">
        <v>0.24986341036933435</v>
      </c>
      <c r="O22" s="47"/>
      <c r="P22" s="54">
        <f t="shared" si="5"/>
        <v>0.26088074626941071</v>
      </c>
      <c r="Q22" s="54">
        <f>+$P$22</f>
        <v>0.26088074626941071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9.3013994554699379E-3</v>
      </c>
      <c r="E23" s="88">
        <f t="shared" si="1"/>
        <v>4.4819666487935318E-2</v>
      </c>
      <c r="F23" s="88">
        <f t="shared" si="2"/>
        <v>4.4819669999999999E-2</v>
      </c>
      <c r="G23" s="44" t="s">
        <v>249</v>
      </c>
      <c r="H23" s="40"/>
      <c r="I23" s="40"/>
      <c r="J23" s="69">
        <f t="shared" si="0"/>
        <v>9.3013994554699379E-3</v>
      </c>
      <c r="K23" s="70">
        <f t="shared" si="3"/>
        <v>3.5518270544530064E-2</v>
      </c>
      <c r="L23" s="45"/>
      <c r="M23" s="40"/>
      <c r="N23" s="54">
        <v>0.29728126162634971</v>
      </c>
      <c r="O23" s="47"/>
      <c r="P23" s="54">
        <f t="shared" si="5"/>
        <v>0.30829859752642608</v>
      </c>
      <c r="Q23" s="54">
        <f>+$P$22</f>
        <v>0.26088074626941071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9.3013994554699379E-3</v>
      </c>
      <c r="E24" s="88">
        <f t="shared" si="1"/>
        <v>4.4819666487935318E-2</v>
      </c>
      <c r="F24" s="88">
        <f t="shared" si="2"/>
        <v>4.4819669999999999E-2</v>
      </c>
      <c r="G24" s="44" t="s">
        <v>249</v>
      </c>
      <c r="H24" s="40"/>
      <c r="I24" s="40"/>
      <c r="J24" s="69">
        <f t="shared" si="0"/>
        <v>9.3013994554699379E-3</v>
      </c>
      <c r="K24" s="70">
        <f t="shared" si="3"/>
        <v>3.5518270544530064E-2</v>
      </c>
      <c r="L24" s="45"/>
      <c r="M24" s="40"/>
      <c r="N24" s="54"/>
      <c r="O24" s="47"/>
      <c r="P24" s="54"/>
      <c r="Q24" s="54"/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9.3013994554699379E-3</v>
      </c>
      <c r="E25" s="88">
        <f t="shared" si="1"/>
        <v>4.4819666487935318E-2</v>
      </c>
      <c r="F25" s="88">
        <f t="shared" si="2"/>
        <v>4.4819669999999999E-2</v>
      </c>
      <c r="G25" s="44" t="s">
        <v>249</v>
      </c>
      <c r="H25" s="40"/>
      <c r="I25" s="40"/>
      <c r="J25" s="69">
        <f t="shared" si="0"/>
        <v>9.3013994554699379E-3</v>
      </c>
      <c r="K25" s="70">
        <f t="shared" si="3"/>
        <v>3.5518270544530064E-2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9.3013994554699379E-3</v>
      </c>
      <c r="E26" s="88">
        <f t="shared" si="1"/>
        <v>4.4819666487935318E-2</v>
      </c>
      <c r="F26" s="88">
        <f t="shared" si="2"/>
        <v>4.4819669999999999E-2</v>
      </c>
      <c r="G26" s="44" t="s">
        <v>249</v>
      </c>
      <c r="H26" s="40"/>
      <c r="I26" s="40"/>
      <c r="J26" s="69">
        <f t="shared" si="0"/>
        <v>9.3013994554699379E-3</v>
      </c>
      <c r="K26" s="70">
        <f t="shared" si="3"/>
        <v>3.5518270544530064E-2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6.7050882195747563E-2</v>
      </c>
      <c r="E27" s="88">
        <f t="shared" si="1"/>
        <v>7.315128234393968E-2</v>
      </c>
      <c r="F27" s="88">
        <f t="shared" si="2"/>
        <v>7.3151279999999999E-2</v>
      </c>
      <c r="G27" s="78"/>
      <c r="H27" s="40"/>
      <c r="I27" s="40"/>
      <c r="J27" s="69">
        <f t="shared" si="0"/>
        <v>6.7050882195747563E-2</v>
      </c>
      <c r="K27" s="70">
        <f t="shared" si="3"/>
        <v>6.1003978042524359E-3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7.7788146392573768E-2</v>
      </c>
      <c r="E28" s="88">
        <f t="shared" si="1"/>
        <v>9.0207141080870717E-2</v>
      </c>
      <c r="F28" s="88">
        <f t="shared" si="2"/>
        <v>9.0207140000000005E-2</v>
      </c>
      <c r="G28" s="78"/>
      <c r="H28" s="40"/>
      <c r="I28" s="40"/>
      <c r="J28" s="69">
        <f t="shared" si="0"/>
        <v>7.7788146392573768E-2</v>
      </c>
      <c r="K28" s="70">
        <f t="shared" si="3"/>
        <v>1.2418993607426237E-2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9.3013994554699379E-3</v>
      </c>
      <c r="E29" s="88">
        <f t="shared" si="1"/>
        <v>4.4819666487935318E-2</v>
      </c>
      <c r="F29" s="88">
        <f t="shared" si="2"/>
        <v>4.4819669999999999E-2</v>
      </c>
      <c r="G29" s="44" t="s">
        <v>249</v>
      </c>
      <c r="H29" s="40"/>
      <c r="I29" s="75"/>
      <c r="J29" s="69">
        <f t="shared" si="0"/>
        <v>9.3013994554699379E-3</v>
      </c>
      <c r="K29" s="70">
        <f t="shared" si="3"/>
        <v>3.5518270544530064E-2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9.3013994554699379E-3</v>
      </c>
      <c r="E30" s="88">
        <f t="shared" si="1"/>
        <v>4.4819666487935318E-2</v>
      </c>
      <c r="F30" s="88">
        <f t="shared" si="2"/>
        <v>4.4819669999999999E-2</v>
      </c>
      <c r="G30" s="44" t="s">
        <v>249</v>
      </c>
      <c r="H30" s="40"/>
      <c r="I30" s="75"/>
      <c r="J30" s="69">
        <f t="shared" si="0"/>
        <v>9.3013994554699379E-3</v>
      </c>
      <c r="K30" s="70">
        <f t="shared" si="3"/>
        <v>3.5518270544530064E-2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9.3013994554699379E-3</v>
      </c>
      <c r="E31" s="88">
        <f t="shared" si="1"/>
        <v>4.4819666487935318E-2</v>
      </c>
      <c r="F31" s="88">
        <f t="shared" si="2"/>
        <v>4.4819669999999999E-2</v>
      </c>
      <c r="G31" s="44" t="s">
        <v>249</v>
      </c>
      <c r="H31" s="40"/>
      <c r="I31" s="76"/>
      <c r="J31" s="69">
        <f t="shared" si="0"/>
        <v>9.3013994554699379E-3</v>
      </c>
      <c r="K31" s="70">
        <f t="shared" si="3"/>
        <v>3.5518270544530064E-2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9.3013994554699379E-3</v>
      </c>
      <c r="E32" s="88">
        <f t="shared" si="1"/>
        <v>4.4819666487935318E-2</v>
      </c>
      <c r="F32" s="88">
        <f t="shared" si="2"/>
        <v>4.4819669999999999E-2</v>
      </c>
      <c r="G32" s="44" t="s">
        <v>249</v>
      </c>
      <c r="H32" s="40"/>
      <c r="I32" s="77"/>
      <c r="J32" s="69">
        <f t="shared" si="0"/>
        <v>9.3013994554699379E-3</v>
      </c>
      <c r="K32" s="70">
        <f t="shared" si="3"/>
        <v>3.5518270544530064E-2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9.3013994554699379E-3</v>
      </c>
      <c r="E33" s="88">
        <f t="shared" si="1"/>
        <v>4.4819666487935318E-2</v>
      </c>
      <c r="F33" s="88">
        <f t="shared" si="2"/>
        <v>4.4819669999999999E-2</v>
      </c>
      <c r="G33" s="44" t="s">
        <v>249</v>
      </c>
      <c r="H33" s="40"/>
      <c r="I33" s="40"/>
      <c r="J33" s="69">
        <f t="shared" si="0"/>
        <v>9.3013994554699379E-3</v>
      </c>
      <c r="K33" s="70">
        <f t="shared" si="3"/>
        <v>3.5518270544530064E-2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9.3013994554699379E-3</v>
      </c>
      <c r="E34" s="88">
        <f t="shared" si="1"/>
        <v>4.4819666487935318E-2</v>
      </c>
      <c r="F34" s="88">
        <f t="shared" si="2"/>
        <v>4.4819669999999999E-2</v>
      </c>
      <c r="G34" s="44" t="s">
        <v>249</v>
      </c>
      <c r="H34" s="40"/>
      <c r="I34" s="40"/>
      <c r="J34" s="69">
        <f t="shared" si="0"/>
        <v>9.3013994554699379E-3</v>
      </c>
      <c r="K34" s="70">
        <f t="shared" si="3"/>
        <v>3.5518270544530064E-2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0.12564584158618891</v>
      </c>
      <c r="E35" s="88">
        <f t="shared" si="1"/>
        <v>0.13666317748626527</v>
      </c>
      <c r="F35" s="88">
        <f t="shared" si="2"/>
        <v>0.13666318</v>
      </c>
      <c r="G35" s="78"/>
      <c r="H35" s="40"/>
      <c r="I35" s="40"/>
      <c r="J35" s="69">
        <f t="shared" si="0"/>
        <v>0.12564584158618891</v>
      </c>
      <c r="K35" s="70">
        <f t="shared" si="3"/>
        <v>1.1017338413811084E-2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0.12564584158618891</v>
      </c>
      <c r="E36" s="88">
        <f t="shared" si="1"/>
        <v>0.13666317748626527</v>
      </c>
      <c r="F36" s="88">
        <f t="shared" si="2"/>
        <v>0.13666318</v>
      </c>
      <c r="G36" s="78"/>
      <c r="H36" s="40"/>
      <c r="I36" s="40"/>
      <c r="J36" s="69">
        <f t="shared" si="0"/>
        <v>0.12564584158618891</v>
      </c>
      <c r="K36" s="70">
        <f t="shared" si="3"/>
        <v>1.1017338413811084E-2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9.0160295780727946E-3</v>
      </c>
      <c r="E37" s="88">
        <f t="shared" si="1"/>
        <v>4.4819666487935318E-2</v>
      </c>
      <c r="F37" s="88">
        <f t="shared" si="2"/>
        <v>4.4819669999999999E-2</v>
      </c>
      <c r="G37" s="44" t="s">
        <v>249</v>
      </c>
      <c r="H37" s="40"/>
      <c r="I37" s="40"/>
      <c r="J37" s="69">
        <f t="shared" si="0"/>
        <v>9.0160295780727946E-3</v>
      </c>
      <c r="K37" s="70">
        <f t="shared" si="3"/>
        <v>3.5803640421927206E-2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4.8651865701999988E-2</v>
      </c>
      <c r="E38" s="88">
        <f t="shared" si="1"/>
        <v>5.5292847679666822E-2</v>
      </c>
      <c r="F38" s="88">
        <f t="shared" si="2"/>
        <v>5.5292849999999998E-2</v>
      </c>
      <c r="G38" s="78"/>
      <c r="H38" s="40"/>
      <c r="I38" s="40"/>
      <c r="J38" s="69">
        <f t="shared" si="0"/>
        <v>4.8651865701999988E-2</v>
      </c>
      <c r="K38" s="70">
        <f t="shared" si="3"/>
        <v>6.6409842980000092E-3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4.8651865701999988E-2</v>
      </c>
      <c r="E39" s="88">
        <f t="shared" si="1"/>
        <v>5.5292847679666822E-2</v>
      </c>
      <c r="F39" s="88">
        <f t="shared" si="2"/>
        <v>5.5292849999999998E-2</v>
      </c>
      <c r="G39" s="78"/>
      <c r="H39" s="40"/>
      <c r="I39" s="40"/>
      <c r="J39" s="69">
        <f t="shared" si="0"/>
        <v>4.8651865701999988E-2</v>
      </c>
      <c r="K39" s="70">
        <f t="shared" si="3"/>
        <v>6.6409842980000092E-3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4.4061146344379513E-2</v>
      </c>
      <c r="E40" s="88">
        <f t="shared" si="1"/>
        <v>4.4819666487935318E-2</v>
      </c>
      <c r="F40" s="88">
        <f t="shared" si="2"/>
        <v>4.4819669999999999E-2</v>
      </c>
      <c r="G40" s="78"/>
      <c r="H40" s="40"/>
      <c r="I40" s="40"/>
      <c r="J40" s="69">
        <f t="shared" si="0"/>
        <v>4.4061146344379513E-2</v>
      </c>
      <c r="K40" s="70">
        <f t="shared" si="3"/>
        <v>7.5852365562048552E-4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6.419762140887561E-2</v>
      </c>
      <c r="E41" s="88">
        <f t="shared" si="1"/>
        <v>6.4485079921824159E-2</v>
      </c>
      <c r="F41" s="88">
        <f t="shared" si="2"/>
        <v>6.448508E-2</v>
      </c>
      <c r="G41" s="78"/>
      <c r="H41" s="40"/>
      <c r="I41" s="40"/>
      <c r="J41" s="69">
        <f t="shared" si="0"/>
        <v>6.419762140887561E-2</v>
      </c>
      <c r="K41" s="70">
        <f t="shared" si="3"/>
        <v>2.8745859112438987E-4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6.419762140887561E-2</v>
      </c>
      <c r="E42" s="88">
        <f t="shared" si="1"/>
        <v>6.4485079921824159E-2</v>
      </c>
      <c r="F42" s="88">
        <f t="shared" si="2"/>
        <v>6.448508E-2</v>
      </c>
      <c r="G42" s="78"/>
      <c r="H42" s="40"/>
      <c r="I42" s="40"/>
      <c r="J42" s="69">
        <f t="shared" si="0"/>
        <v>6.419762140887561E-2</v>
      </c>
      <c r="K42" s="70">
        <f t="shared" si="3"/>
        <v>2.8745859112438987E-4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5.9731670282095486E-2</v>
      </c>
      <c r="E43" s="88">
        <f t="shared" si="1"/>
        <v>6.4485079921824159E-2</v>
      </c>
      <c r="F43" s="89">
        <f t="shared" si="2"/>
        <v>6.448508E-2</v>
      </c>
      <c r="G43" s="78"/>
      <c r="H43" s="40"/>
      <c r="I43" s="40"/>
      <c r="J43" s="69">
        <f t="shared" si="0"/>
        <v>5.9731670282095486E-2</v>
      </c>
      <c r="K43" s="70">
        <f t="shared" si="3"/>
        <v>4.7534097179045137E-3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3.1711092952287682E-2</v>
      </c>
      <c r="E44" s="88">
        <f t="shared" si="1"/>
        <v>5.5292847679666822E-2</v>
      </c>
      <c r="F44" s="88">
        <f t="shared" si="2"/>
        <v>5.5292849999999998E-2</v>
      </c>
      <c r="G44" s="44" t="s">
        <v>249</v>
      </c>
      <c r="H44" s="40"/>
      <c r="I44" s="40"/>
      <c r="J44" s="69">
        <f t="shared" si="0"/>
        <v>3.1711092952287682E-2</v>
      </c>
      <c r="K44" s="70">
        <f t="shared" si="3"/>
        <v>2.3581757047712315E-2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3.7030231718251205E-2</v>
      </c>
      <c r="E45" s="88">
        <f t="shared" si="1"/>
        <v>4.2813348607433577E-2</v>
      </c>
      <c r="F45" s="88">
        <f t="shared" si="2"/>
        <v>4.281335E-2</v>
      </c>
      <c r="G45" s="78"/>
      <c r="H45" s="40"/>
      <c r="I45" s="40"/>
      <c r="J45" s="69">
        <f t="shared" si="0"/>
        <v>3.7030231718251205E-2</v>
      </c>
      <c r="K45" s="70">
        <f t="shared" si="3"/>
        <v>5.7831182817487947E-3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1.3735799857255492E-2</v>
      </c>
      <c r="E46" s="88">
        <f t="shared" si="1"/>
        <v>4.4819666487935318E-2</v>
      </c>
      <c r="F46" s="88">
        <f t="shared" si="2"/>
        <v>4.4819669999999999E-2</v>
      </c>
      <c r="G46" s="44" t="s">
        <v>249</v>
      </c>
      <c r="H46" s="40"/>
      <c r="I46" s="40"/>
      <c r="J46" s="69">
        <f t="shared" si="0"/>
        <v>1.3735799857255492E-2</v>
      </c>
      <c r="K46" s="70">
        <f t="shared" si="3"/>
        <v>3.1083870142744507E-2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3.4519223495315672E-2</v>
      </c>
      <c r="E47" s="88">
        <f t="shared" si="1"/>
        <v>4.2813348607433577E-2</v>
      </c>
      <c r="F47" s="88">
        <f t="shared" si="2"/>
        <v>4.281335E-2</v>
      </c>
      <c r="G47" s="78"/>
      <c r="H47" s="40"/>
      <c r="I47" s="40"/>
      <c r="J47" s="69">
        <f t="shared" si="0"/>
        <v>3.4519223495315672E-2</v>
      </c>
      <c r="K47" s="70">
        <f t="shared" si="3"/>
        <v>8.2941265046843279E-3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2.3930646001068381E-2</v>
      </c>
      <c r="E48" s="88">
        <f t="shared" si="1"/>
        <v>4.4819666487935318E-2</v>
      </c>
      <c r="F48" s="88">
        <f t="shared" si="2"/>
        <v>4.4819669999999999E-2</v>
      </c>
      <c r="G48" s="44" t="s">
        <v>249</v>
      </c>
      <c r="H48" s="40"/>
      <c r="I48" s="40"/>
      <c r="J48" s="69">
        <f t="shared" si="0"/>
        <v>2.3930646001068381E-2</v>
      </c>
      <c r="K48" s="70">
        <f t="shared" si="3"/>
        <v>2.0889023998931618E-2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6.1125705946992841E-2</v>
      </c>
      <c r="E49" s="88">
        <f t="shared" si="1"/>
        <v>6.4485079921824159E-2</v>
      </c>
      <c r="F49" s="88">
        <f t="shared" si="2"/>
        <v>6.448508E-2</v>
      </c>
      <c r="G49" s="78"/>
      <c r="H49" s="40"/>
      <c r="I49" s="40"/>
      <c r="J49" s="69">
        <f t="shared" si="0"/>
        <v>6.1125705946992841E-2</v>
      </c>
      <c r="K49" s="70">
        <f t="shared" si="3"/>
        <v>3.3593740530071595E-3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6.5934640917272754E-3</v>
      </c>
      <c r="E50" s="88">
        <f t="shared" si="1"/>
        <v>4.4819666487935318E-2</v>
      </c>
      <c r="F50" s="88">
        <f t="shared" si="2"/>
        <v>4.4819669999999999E-2</v>
      </c>
      <c r="G50" s="44" t="s">
        <v>249</v>
      </c>
      <c r="H50" s="40"/>
      <c r="I50" s="40"/>
      <c r="J50" s="69">
        <f t="shared" si="0"/>
        <v>6.5934640917272754E-3</v>
      </c>
      <c r="K50" s="70">
        <f t="shared" si="3"/>
        <v>3.822620590827272E-2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2.2005426820473045E-2</v>
      </c>
      <c r="E51" s="88">
        <f t="shared" si="1"/>
        <v>4.4819666487935318E-2</v>
      </c>
      <c r="F51" s="88">
        <f t="shared" si="2"/>
        <v>4.4819669999999999E-2</v>
      </c>
      <c r="G51" s="44" t="s">
        <v>249</v>
      </c>
      <c r="H51" s="40"/>
      <c r="I51" s="40"/>
      <c r="J51" s="69">
        <f t="shared" si="0"/>
        <v>2.2005426820473045E-2</v>
      </c>
      <c r="K51" s="70">
        <f t="shared" si="3"/>
        <v>2.2814243179526954E-2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4.2003726934081526E-2</v>
      </c>
      <c r="E52" s="88">
        <f t="shared" si="1"/>
        <v>5.5292847679666822E-2</v>
      </c>
      <c r="F52" s="88">
        <f t="shared" si="2"/>
        <v>5.5292849999999998E-2</v>
      </c>
      <c r="G52" s="44" t="s">
        <v>249</v>
      </c>
      <c r="H52" s="40"/>
      <c r="I52" s="40"/>
      <c r="J52" s="69">
        <f t="shared" si="0"/>
        <v>4.2003726934081526E-2</v>
      </c>
      <c r="K52" s="70">
        <f t="shared" si="3"/>
        <v>1.3289123065918472E-2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0.12425186504284379</v>
      </c>
      <c r="E53" s="88">
        <f t="shared" si="1"/>
        <v>0.12564584158618891</v>
      </c>
      <c r="F53" s="88">
        <f t="shared" si="2"/>
        <v>0.12564584000000001</v>
      </c>
      <c r="G53" s="78"/>
      <c r="H53" s="40"/>
      <c r="I53" s="40"/>
      <c r="J53" s="69">
        <f t="shared" si="0"/>
        <v>0.12425186504284379</v>
      </c>
      <c r="K53" s="70">
        <f t="shared" si="3"/>
        <v>1.3939749571562216E-3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0.1129556504956966</v>
      </c>
      <c r="E54" s="88">
        <f t="shared" si="1"/>
        <v>0.12129579403304047</v>
      </c>
      <c r="F54" s="88">
        <f t="shared" si="2"/>
        <v>0.12129579</v>
      </c>
      <c r="G54" s="78"/>
      <c r="H54" s="40"/>
      <c r="I54" s="40"/>
      <c r="J54" s="69">
        <f t="shared" si="0"/>
        <v>0.1129556504956966</v>
      </c>
      <c r="K54" s="70">
        <f t="shared" si="3"/>
        <v>8.340139504303401E-3</v>
      </c>
      <c r="L54" s="45"/>
      <c r="M54" s="40"/>
      <c r="N54" s="133">
        <v>1</v>
      </c>
      <c r="O54" s="134">
        <v>0.1</v>
      </c>
      <c r="P54" s="135">
        <v>2.6489818485501637E-2</v>
      </c>
      <c r="Q54" s="136">
        <v>4.4819666487935318E-2</v>
      </c>
      <c r="R54" s="136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0.1129556504956966</v>
      </c>
      <c r="E55" s="88">
        <f t="shared" si="1"/>
        <v>0.12129579403304047</v>
      </c>
      <c r="F55" s="88">
        <f t="shared" si="2"/>
        <v>0.12129579</v>
      </c>
      <c r="G55" s="78"/>
      <c r="H55" s="40"/>
      <c r="I55" s="40"/>
      <c r="J55" s="69">
        <f t="shared" si="0"/>
        <v>0.1129556504956966</v>
      </c>
      <c r="K55" s="70">
        <f t="shared" si="3"/>
        <v>8.340139504303401E-3</v>
      </c>
      <c r="L55" s="45"/>
      <c r="M55" s="40"/>
      <c r="N55" s="133">
        <v>2</v>
      </c>
      <c r="O55" s="134">
        <v>0.2</v>
      </c>
      <c r="P55" s="135">
        <v>4.2813348607433577E-2</v>
      </c>
      <c r="Q55" s="136">
        <v>5.5292847679666822E-2</v>
      </c>
      <c r="R55" s="136">
        <v>1.632353012193194E-2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7.3231347312223735E-2</v>
      </c>
      <c r="E56" s="88">
        <f t="shared" si="1"/>
        <v>9.0207141080870717E-2</v>
      </c>
      <c r="F56" s="88">
        <f t="shared" si="2"/>
        <v>9.0207140000000005E-2</v>
      </c>
      <c r="G56" s="78"/>
      <c r="H56" s="40"/>
      <c r="I56" s="40"/>
      <c r="J56" s="69">
        <f t="shared" si="0"/>
        <v>7.3231347312223735E-2</v>
      </c>
      <c r="K56" s="70">
        <f t="shared" si="3"/>
        <v>1.697579268777627E-2</v>
      </c>
      <c r="L56" s="45"/>
      <c r="M56" s="40"/>
      <c r="N56" s="133">
        <v>3</v>
      </c>
      <c r="O56" s="134">
        <v>0.3</v>
      </c>
      <c r="P56" s="135">
        <v>4.4819666487935318E-2</v>
      </c>
      <c r="Q56" s="136">
        <v>6.4485079921824159E-2</v>
      </c>
      <c r="R56" s="136">
        <v>2.0063178805017415E-3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9.1080102623584056E-2</v>
      </c>
      <c r="E57" s="88">
        <f t="shared" si="1"/>
        <v>0.10785169904858938</v>
      </c>
      <c r="F57" s="88">
        <f t="shared" si="2"/>
        <v>0.10785169999999999</v>
      </c>
      <c r="G57" s="78"/>
      <c r="H57" s="40"/>
      <c r="I57" s="40"/>
      <c r="J57" s="69">
        <f t="shared" si="0"/>
        <v>9.1080102623584056E-2</v>
      </c>
      <c r="K57" s="70">
        <f t="shared" si="3"/>
        <v>1.6771597376415939E-2</v>
      </c>
      <c r="L57" s="45"/>
      <c r="M57" s="40"/>
      <c r="N57" s="133">
        <v>4</v>
      </c>
      <c r="O57" s="134">
        <v>0.4</v>
      </c>
      <c r="P57" s="135">
        <v>5.5292847679666822E-2</v>
      </c>
      <c r="Q57" s="136">
        <v>7.315128234393968E-2</v>
      </c>
      <c r="R57" s="136">
        <v>1.0473181191731504E-2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9.3013994554699379E-3</v>
      </c>
      <c r="E58" s="88">
        <f t="shared" si="1"/>
        <v>4.4819666487935318E-2</v>
      </c>
      <c r="F58" s="88">
        <f t="shared" si="2"/>
        <v>4.4819669999999999E-2</v>
      </c>
      <c r="G58" s="44" t="s">
        <v>249</v>
      </c>
      <c r="H58" s="40"/>
      <c r="I58" s="40"/>
      <c r="J58" s="69">
        <f t="shared" si="0"/>
        <v>9.3013994554699379E-3</v>
      </c>
      <c r="K58" s="70">
        <f t="shared" si="3"/>
        <v>3.5518270544530064E-2</v>
      </c>
      <c r="L58" s="45"/>
      <c r="M58" s="40"/>
      <c r="N58" s="133">
        <v>5</v>
      </c>
      <c r="O58" s="134">
        <v>0.5</v>
      </c>
      <c r="P58" s="135">
        <v>6.4485079921824159E-2</v>
      </c>
      <c r="Q58" s="136">
        <v>9.0207141080870717E-2</v>
      </c>
      <c r="R58" s="136">
        <v>9.1922322421573374E-3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0.1129556504956966</v>
      </c>
      <c r="E59" s="88">
        <f t="shared" si="1"/>
        <v>0.12129579403304047</v>
      </c>
      <c r="F59" s="88">
        <f t="shared" si="2"/>
        <v>0.12129579</v>
      </c>
      <c r="G59" s="78"/>
      <c r="H59" s="40"/>
      <c r="I59" s="40"/>
      <c r="J59" s="69">
        <f t="shared" si="0"/>
        <v>0.1129556504956966</v>
      </c>
      <c r="K59" s="70">
        <f t="shared" si="3"/>
        <v>8.340139504303401E-3</v>
      </c>
      <c r="L59" s="45"/>
      <c r="M59" s="40"/>
      <c r="N59" s="133">
        <v>6</v>
      </c>
      <c r="O59" s="134">
        <v>0.6</v>
      </c>
      <c r="P59" s="135">
        <v>7.315128234393968E-2</v>
      </c>
      <c r="Q59" s="136">
        <v>0.10785169904858938</v>
      </c>
      <c r="R59" s="136">
        <v>8.6662024221155209E-3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7.0345280514794153E-3</v>
      </c>
      <c r="E60" s="88">
        <f t="shared" si="1"/>
        <v>4.4819666487935318E-2</v>
      </c>
      <c r="F60" s="88">
        <f t="shared" si="2"/>
        <v>4.4819669999999999E-2</v>
      </c>
      <c r="G60" s="44" t="s">
        <v>249</v>
      </c>
      <c r="H60" s="40"/>
      <c r="I60" s="40"/>
      <c r="J60" s="69">
        <f t="shared" si="0"/>
        <v>7.0345280514794153E-3</v>
      </c>
      <c r="K60" s="70">
        <f t="shared" si="3"/>
        <v>3.7785141948520583E-2</v>
      </c>
      <c r="L60" s="45"/>
      <c r="M60" s="40"/>
      <c r="N60" s="133">
        <v>7</v>
      </c>
      <c r="O60" s="134">
        <v>0.7</v>
      </c>
      <c r="P60" s="135">
        <v>9.0207141080870717E-2</v>
      </c>
      <c r="Q60" s="136">
        <v>0.12129579403304047</v>
      </c>
      <c r="R60" s="136">
        <v>1.7055858736931037E-2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6.4485079921824159E-2</v>
      </c>
      <c r="E61" s="88">
        <f t="shared" si="1"/>
        <v>7.315128234393968E-2</v>
      </c>
      <c r="F61" s="88">
        <f t="shared" si="2"/>
        <v>7.3151279999999999E-2</v>
      </c>
      <c r="G61" s="78"/>
      <c r="H61" s="40"/>
      <c r="I61" s="40"/>
      <c r="J61" s="69">
        <f t="shared" si="0"/>
        <v>6.4485079921824159E-2</v>
      </c>
      <c r="K61" s="70">
        <f t="shared" si="3"/>
        <v>8.6662000781758397E-3</v>
      </c>
      <c r="L61" s="45"/>
      <c r="M61" s="40"/>
      <c r="N61" s="133">
        <v>8</v>
      </c>
      <c r="O61" s="134">
        <v>0.8</v>
      </c>
      <c r="P61" s="135">
        <v>0.10785169904858938</v>
      </c>
      <c r="Q61" s="136">
        <v>0.12564584158618891</v>
      </c>
      <c r="R61" s="136">
        <v>1.764455796771866E-2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6.4485079921824159E-2</v>
      </c>
      <c r="E62" s="88">
        <f t="shared" si="1"/>
        <v>7.315128234393968E-2</v>
      </c>
      <c r="F62" s="88">
        <f t="shared" si="2"/>
        <v>7.3151279999999999E-2</v>
      </c>
      <c r="G62" s="78"/>
      <c r="H62" s="40"/>
      <c r="I62" s="40"/>
      <c r="J62" s="69">
        <f t="shared" si="0"/>
        <v>6.4485079921824159E-2</v>
      </c>
      <c r="K62" s="70">
        <f t="shared" si="3"/>
        <v>8.6662000781758397E-3</v>
      </c>
      <c r="L62" s="45"/>
      <c r="M62" s="40"/>
      <c r="N62" s="133">
        <v>9</v>
      </c>
      <c r="O62" s="134">
        <v>0.9</v>
      </c>
      <c r="P62" s="135">
        <v>0.12129579403304047</v>
      </c>
      <c r="Q62" s="136">
        <v>0.13666317748626527</v>
      </c>
      <c r="R62" s="136">
        <v>1.3444094984451094E-2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6.4485079921824159E-2</v>
      </c>
      <c r="E63" s="88">
        <f t="shared" si="1"/>
        <v>7.315128234393968E-2</v>
      </c>
      <c r="F63" s="88">
        <f t="shared" si="2"/>
        <v>7.3151279999999999E-2</v>
      </c>
      <c r="G63" s="78"/>
      <c r="H63" s="40"/>
      <c r="I63" s="40"/>
      <c r="J63" s="69">
        <f t="shared" si="0"/>
        <v>6.4485079921824159E-2</v>
      </c>
      <c r="K63" s="70">
        <f t="shared" si="3"/>
        <v>8.6662000781758397E-3</v>
      </c>
      <c r="L63" s="45"/>
      <c r="M63" s="40"/>
      <c r="N63" s="133">
        <v>10</v>
      </c>
      <c r="O63" s="134">
        <v>1</v>
      </c>
      <c r="P63" s="135">
        <v>0.12564584158618891</v>
      </c>
      <c r="Q63" s="136">
        <v>0.14768051338634164</v>
      </c>
      <c r="R63" s="136">
        <v>4.3500475531484395E-3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6.4485079921824159E-2</v>
      </c>
      <c r="E64" s="88">
        <f t="shared" si="1"/>
        <v>7.315128234393968E-2</v>
      </c>
      <c r="F64" s="88">
        <f t="shared" si="2"/>
        <v>7.3151279999999999E-2</v>
      </c>
      <c r="G64" s="78"/>
      <c r="H64" s="40"/>
      <c r="I64" s="40"/>
      <c r="J64" s="69">
        <f t="shared" si="0"/>
        <v>6.4485079921824159E-2</v>
      </c>
      <c r="K64" s="70">
        <f t="shared" si="3"/>
        <v>8.6662000781758397E-3</v>
      </c>
      <c r="L64" s="45"/>
      <c r="M64" s="40"/>
      <c r="N64" s="137"/>
      <c r="O64" s="137"/>
      <c r="P64" s="137"/>
      <c r="Q64" s="138" t="s">
        <v>286</v>
      </c>
      <c r="R64" s="139">
        <v>1.1017335900076364E-2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6.4485079921824159E-2</v>
      </c>
      <c r="E65" s="88">
        <f t="shared" si="1"/>
        <v>7.315128234393968E-2</v>
      </c>
      <c r="F65" s="88">
        <f t="shared" si="2"/>
        <v>7.3151279999999999E-2</v>
      </c>
      <c r="G65" s="78"/>
      <c r="H65" s="40"/>
      <c r="I65" s="40"/>
      <c r="J65" s="69">
        <f>+D65</f>
        <v>6.4485079921824159E-2</v>
      </c>
      <c r="K65" s="70">
        <f>F65-J65</f>
        <v>8.6662000781758397E-3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6.4485079921824159E-2</v>
      </c>
      <c r="E66" s="88">
        <f t="shared" si="1"/>
        <v>7.315128234393968E-2</v>
      </c>
      <c r="F66" s="88">
        <f t="shared" si="2"/>
        <v>7.3151279999999999E-2</v>
      </c>
      <c r="G66" s="78"/>
      <c r="H66" s="40"/>
      <c r="I66" s="40"/>
      <c r="J66" s="69">
        <f t="shared" ref="J66:J129" si="7">+D66</f>
        <v>6.4485079921824159E-2</v>
      </c>
      <c r="K66" s="70">
        <f t="shared" ref="K66:K129" si="8">F66-J66</f>
        <v>8.6662000781758397E-3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6.4485079921824159E-2</v>
      </c>
      <c r="E67" s="88">
        <f t="shared" ref="E67:E130" si="9">IF(AND(G67="X",D67&lt;$N$17),VLOOKUP(D67,$N$7:$Q$51,4,1),IF(D67&lt;$N$17,VLOOKUP(D67,$N$7:$P$51,3,1),IF(G67="X",VLOOKUP(D67,$N$7:$R$51,4,1),VLOOKUP(D67,$N$7:$R$51,3,1))))</f>
        <v>7.315128234393968E-2</v>
      </c>
      <c r="F67" s="88">
        <f t="shared" ref="F67:F130" si="10">ROUND(E67,8)</f>
        <v>7.3151279999999999E-2</v>
      </c>
      <c r="G67" s="78"/>
      <c r="H67" s="40"/>
      <c r="I67" s="40"/>
      <c r="J67" s="69">
        <f t="shared" si="7"/>
        <v>6.4485079921824159E-2</v>
      </c>
      <c r="K67" s="70">
        <f t="shared" si="8"/>
        <v>8.6662000781758397E-3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6.4485079921824159E-2</v>
      </c>
      <c r="E68" s="88">
        <f t="shared" si="9"/>
        <v>7.315128234393968E-2</v>
      </c>
      <c r="F68" s="88">
        <f t="shared" si="10"/>
        <v>7.3151279999999999E-2</v>
      </c>
      <c r="G68" s="78"/>
      <c r="H68" s="40"/>
      <c r="I68" s="40"/>
      <c r="J68" s="69">
        <f t="shared" si="7"/>
        <v>6.4485079921824159E-2</v>
      </c>
      <c r="K68" s="70">
        <f t="shared" si="8"/>
        <v>8.6662000781758397E-3</v>
      </c>
      <c r="L68" s="45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6.4485079921824159E-2</v>
      </c>
      <c r="E69" s="88">
        <f t="shared" si="9"/>
        <v>7.315128234393968E-2</v>
      </c>
      <c r="F69" s="88">
        <f t="shared" si="10"/>
        <v>7.3151279999999999E-2</v>
      </c>
      <c r="G69" s="78"/>
      <c r="H69" s="40"/>
      <c r="I69" s="40"/>
      <c r="J69" s="69">
        <f t="shared" si="7"/>
        <v>6.4485079921824159E-2</v>
      </c>
      <c r="K69" s="70">
        <f t="shared" si="8"/>
        <v>8.6662000781758397E-3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6.4485079921824159E-2</v>
      </c>
      <c r="E70" s="88">
        <f t="shared" si="9"/>
        <v>7.315128234393968E-2</v>
      </c>
      <c r="F70" s="88">
        <f t="shared" si="10"/>
        <v>7.3151279999999999E-2</v>
      </c>
      <c r="G70" s="78"/>
      <c r="H70" s="40"/>
      <c r="I70" s="40"/>
      <c r="J70" s="69">
        <f t="shared" si="7"/>
        <v>6.4485079921824159E-2</v>
      </c>
      <c r="K70" s="70">
        <f t="shared" si="8"/>
        <v>8.6662000781758397E-3</v>
      </c>
      <c r="L70" s="45"/>
      <c r="M70" s="40"/>
      <c r="N70" s="52" t="s">
        <v>303</v>
      </c>
      <c r="O70" s="105">
        <v>4.6193297956957237E-2</v>
      </c>
      <c r="P70" s="106">
        <v>3.3711429095772696E-2</v>
      </c>
      <c r="Q70" s="106">
        <v>3.3173672028217159E-2</v>
      </c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6.6031782931645138E-3</v>
      </c>
      <c r="E71" s="88">
        <f t="shared" si="9"/>
        <v>4.4819666487935318E-2</v>
      </c>
      <c r="F71" s="88">
        <f t="shared" si="10"/>
        <v>4.4819669999999999E-2</v>
      </c>
      <c r="G71" s="44" t="s">
        <v>249</v>
      </c>
      <c r="H71" s="40"/>
      <c r="I71" s="40"/>
      <c r="J71" s="69">
        <f t="shared" si="7"/>
        <v>6.6031782931645138E-3</v>
      </c>
      <c r="K71" s="70">
        <f t="shared" si="8"/>
        <v>3.8216491706835484E-2</v>
      </c>
      <c r="L71" s="45"/>
      <c r="M71" s="40"/>
      <c r="N71" s="52" t="s">
        <v>304</v>
      </c>
      <c r="O71" s="31">
        <v>7.5815971476146965E-2</v>
      </c>
      <c r="P71" s="31">
        <v>6.944766287641628E-2</v>
      </c>
      <c r="Q71" s="31">
        <v>6.8830716318355176E-2</v>
      </c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1.0459304214591359E-2</v>
      </c>
      <c r="E72" s="88">
        <f t="shared" si="9"/>
        <v>4.4819666487935318E-2</v>
      </c>
      <c r="F72" s="88">
        <f t="shared" si="10"/>
        <v>4.4819669999999999E-2</v>
      </c>
      <c r="G72" s="44" t="s">
        <v>249</v>
      </c>
      <c r="H72" s="40"/>
      <c r="I72" s="40"/>
      <c r="J72" s="69">
        <f t="shared" si="7"/>
        <v>1.0459304214591359E-2</v>
      </c>
      <c r="K72" s="70">
        <f t="shared" si="8"/>
        <v>3.4360365785408638E-2</v>
      </c>
      <c r="L72" s="45"/>
      <c r="M72" s="40"/>
      <c r="N72" s="52" t="s">
        <v>305</v>
      </c>
      <c r="O72" s="107">
        <v>0.16820256739006145</v>
      </c>
      <c r="P72" s="107">
        <v>0.13687052106796166</v>
      </c>
      <c r="Q72" s="107">
        <v>0.13517806037478949</v>
      </c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2.2005426820473045E-2</v>
      </c>
      <c r="E73" s="88">
        <f t="shared" si="9"/>
        <v>4.4819666487935318E-2</v>
      </c>
      <c r="F73" s="88">
        <f t="shared" si="10"/>
        <v>4.4819669999999999E-2</v>
      </c>
      <c r="G73" s="44" t="s">
        <v>249</v>
      </c>
      <c r="H73" s="40"/>
      <c r="I73" s="40"/>
      <c r="J73" s="69">
        <f t="shared" si="7"/>
        <v>2.2005426820473045E-2</v>
      </c>
      <c r="K73" s="70">
        <f t="shared" si="8"/>
        <v>2.2814243179526954E-2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6.4485079921824159E-2</v>
      </c>
      <c r="E74" s="88">
        <f t="shared" si="9"/>
        <v>7.315128234393968E-2</v>
      </c>
      <c r="F74" s="88">
        <f t="shared" si="10"/>
        <v>7.3151279999999999E-2</v>
      </c>
      <c r="G74" s="44"/>
      <c r="H74" s="40"/>
      <c r="I74" s="40"/>
      <c r="J74" s="69">
        <f t="shared" si="7"/>
        <v>6.4485079921824159E-2</v>
      </c>
      <c r="K74" s="70">
        <f t="shared" si="8"/>
        <v>8.6662000781758397E-3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4.2931430427317535E-2</v>
      </c>
      <c r="E75" s="88">
        <f t="shared" si="9"/>
        <v>4.4819666487935318E-2</v>
      </c>
      <c r="F75" s="88">
        <f t="shared" si="10"/>
        <v>4.4819669999999999E-2</v>
      </c>
      <c r="G75" s="78"/>
      <c r="H75" s="40"/>
      <c r="I75" s="40"/>
      <c r="J75" s="69">
        <f t="shared" si="7"/>
        <v>4.2931430427317535E-2</v>
      </c>
      <c r="K75" s="70">
        <f t="shared" si="8"/>
        <v>1.8882395726824638E-3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6.2657427896862057E-3</v>
      </c>
      <c r="E76" s="88">
        <f t="shared" si="9"/>
        <v>4.4819666487935318E-2</v>
      </c>
      <c r="F76" s="88">
        <f t="shared" si="10"/>
        <v>4.4819669999999999E-2</v>
      </c>
      <c r="G76" s="44" t="s">
        <v>249</v>
      </c>
      <c r="H76" s="40"/>
      <c r="I76" s="40"/>
      <c r="J76" s="69">
        <f t="shared" si="7"/>
        <v>6.2657427896862057E-3</v>
      </c>
      <c r="K76" s="70">
        <f t="shared" si="8"/>
        <v>3.8553927210313796E-2</v>
      </c>
      <c r="L76" s="45"/>
      <c r="M76" s="40"/>
      <c r="N76" s="85" t="s">
        <v>323</v>
      </c>
      <c r="O76" s="102">
        <v>0.18428506892113095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1.0094090869182426E-2</v>
      </c>
      <c r="E77" s="88">
        <f t="shared" si="9"/>
        <v>4.4819666487935318E-2</v>
      </c>
      <c r="F77" s="88">
        <f t="shared" si="10"/>
        <v>4.4819669999999999E-2</v>
      </c>
      <c r="G77" s="44" t="s">
        <v>249</v>
      </c>
      <c r="H77" s="40"/>
      <c r="I77" s="40"/>
      <c r="J77" s="69">
        <f t="shared" si="7"/>
        <v>1.0094090869182426E-2</v>
      </c>
      <c r="K77" s="70">
        <f t="shared" si="8"/>
        <v>3.4725579130817572E-2</v>
      </c>
      <c r="L77" s="45"/>
      <c r="M77" s="40"/>
      <c r="N77" s="85"/>
      <c r="O77" s="102">
        <v>0.24986341036933435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0.12129540899948313</v>
      </c>
      <c r="E78" s="88">
        <f t="shared" si="9"/>
        <v>0.12129579403304047</v>
      </c>
      <c r="F78" s="88">
        <f t="shared" si="10"/>
        <v>0.12129579</v>
      </c>
      <c r="G78" s="44"/>
      <c r="H78" s="40"/>
      <c r="I78" s="40"/>
      <c r="J78" s="69">
        <f t="shared" si="7"/>
        <v>0.12129540899948313</v>
      </c>
      <c r="K78" s="70">
        <f t="shared" si="8"/>
        <v>3.8100051687195435E-7</v>
      </c>
      <c r="L78" s="45"/>
      <c r="M78" s="40"/>
      <c r="N78" s="85"/>
      <c r="O78" s="102">
        <v>0.21292471903095506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0.12129669244467428</v>
      </c>
      <c r="E79" s="88">
        <f t="shared" si="9"/>
        <v>0.12564584158618891</v>
      </c>
      <c r="F79" s="88">
        <f t="shared" si="10"/>
        <v>0.12564584000000001</v>
      </c>
      <c r="G79" s="44"/>
      <c r="H79" s="40"/>
      <c r="I79" s="40"/>
      <c r="J79" s="69">
        <f t="shared" si="7"/>
        <v>0.12129669244467428</v>
      </c>
      <c r="K79" s="70">
        <f t="shared" si="8"/>
        <v>4.3491475553257275E-3</v>
      </c>
      <c r="L79" s="45"/>
      <c r="M79" s="40"/>
      <c r="N79" s="85"/>
      <c r="O79" s="102">
        <v>0.29728126162634971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0.12133842214256377</v>
      </c>
      <c r="E80" s="88">
        <f t="shared" si="9"/>
        <v>0.12564584158618891</v>
      </c>
      <c r="F80" s="88">
        <f t="shared" si="10"/>
        <v>0.12564584000000001</v>
      </c>
      <c r="G80" s="44"/>
      <c r="H80" s="40"/>
      <c r="I80" s="40"/>
      <c r="J80" s="69">
        <f t="shared" si="7"/>
        <v>0.12133842214256377</v>
      </c>
      <c r="K80" s="70">
        <f t="shared" si="8"/>
        <v>4.3074178574362409E-3</v>
      </c>
      <c r="L80" s="45"/>
      <c r="M80" s="40"/>
      <c r="N80" s="33"/>
      <c r="O80" s="102">
        <v>0.19255412080092066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4.5783246105133686E-2</v>
      </c>
      <c r="E81" s="88">
        <f t="shared" si="9"/>
        <v>5.5292847679666822E-2</v>
      </c>
      <c r="F81" s="88">
        <f t="shared" si="10"/>
        <v>5.5292849999999998E-2</v>
      </c>
      <c r="G81" s="78"/>
      <c r="H81" s="40"/>
      <c r="I81" s="40"/>
      <c r="J81" s="69">
        <f t="shared" si="7"/>
        <v>4.5783246105133686E-2</v>
      </c>
      <c r="K81" s="70">
        <f t="shared" si="8"/>
        <v>9.5096038948663114E-3</v>
      </c>
      <c r="L81" s="45"/>
      <c r="M81" s="40"/>
      <c r="N81" s="85" t="s">
        <v>301</v>
      </c>
      <c r="O81" s="101">
        <v>0.14224735672762784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4.5783246105133686E-2</v>
      </c>
      <c r="E82" s="88">
        <f t="shared" si="9"/>
        <v>5.5292847679666822E-2</v>
      </c>
      <c r="F82" s="88">
        <f t="shared" si="10"/>
        <v>5.5292849999999998E-2</v>
      </c>
      <c r="G82" s="78"/>
      <c r="H82" s="40"/>
      <c r="I82" s="40"/>
      <c r="J82" s="69">
        <f t="shared" si="7"/>
        <v>4.5783246105133686E-2</v>
      </c>
      <c r="K82" s="70">
        <f t="shared" si="8"/>
        <v>9.5096038948663114E-3</v>
      </c>
      <c r="L82" s="45"/>
      <c r="M82" s="40"/>
      <c r="N82" s="85"/>
      <c r="O82" s="114"/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7.3131442869109997E-2</v>
      </c>
      <c r="E83" s="88">
        <f t="shared" si="9"/>
        <v>7.315128234393968E-2</v>
      </c>
      <c r="F83" s="88">
        <f t="shared" si="10"/>
        <v>7.3151279999999999E-2</v>
      </c>
      <c r="G83" s="78"/>
      <c r="H83" s="40"/>
      <c r="I83" s="40"/>
      <c r="J83" s="69">
        <f t="shared" si="7"/>
        <v>7.3131442869109997E-2</v>
      </c>
      <c r="K83" s="70">
        <f t="shared" si="8"/>
        <v>1.9837130890001942E-5</v>
      </c>
      <c r="L83" s="45"/>
      <c r="M83" s="40"/>
      <c r="N83" s="85"/>
      <c r="O83" s="114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7.3131442869109997E-2</v>
      </c>
      <c r="E84" s="88">
        <f t="shared" si="9"/>
        <v>7.315128234393968E-2</v>
      </c>
      <c r="F84" s="88">
        <f t="shared" si="10"/>
        <v>7.3151279999999999E-2</v>
      </c>
      <c r="G84" s="78"/>
      <c r="H84" s="40"/>
      <c r="I84" s="40"/>
      <c r="J84" s="69">
        <f t="shared" si="7"/>
        <v>7.3131442869109997E-2</v>
      </c>
      <c r="K84" s="70">
        <f t="shared" si="8"/>
        <v>1.9837130890001942E-5</v>
      </c>
      <c r="L84" s="45"/>
      <c r="M84" s="40"/>
      <c r="N84" s="85"/>
      <c r="O84" s="114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1.2067663112467507E-2</v>
      </c>
      <c r="E85" s="88">
        <f t="shared" si="9"/>
        <v>4.4819666487935318E-2</v>
      </c>
      <c r="F85" s="88">
        <f t="shared" si="10"/>
        <v>4.4819669999999999E-2</v>
      </c>
      <c r="G85" s="44" t="s">
        <v>249</v>
      </c>
      <c r="H85" s="40"/>
      <c r="I85" s="40"/>
      <c r="J85" s="69">
        <f t="shared" si="7"/>
        <v>1.2067663112467507E-2</v>
      </c>
      <c r="K85" s="70">
        <f t="shared" si="8"/>
        <v>3.2752006887532492E-2</v>
      </c>
      <c r="L85" s="45"/>
      <c r="M85" s="40"/>
      <c r="N85" s="85" t="s">
        <v>563</v>
      </c>
      <c r="O85" s="108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2.6489818485501637E-2</v>
      </c>
      <c r="E86" s="88">
        <f t="shared" si="9"/>
        <v>4.2813348607433577E-2</v>
      </c>
      <c r="F86" s="88">
        <f t="shared" si="10"/>
        <v>4.281335E-2</v>
      </c>
      <c r="G86" s="78"/>
      <c r="H86" s="40"/>
      <c r="I86" s="40"/>
      <c r="J86" s="69">
        <f t="shared" si="7"/>
        <v>2.6489818485501637E-2</v>
      </c>
      <c r="K86" s="70">
        <f t="shared" si="8"/>
        <v>1.6323531514498363E-2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1.4505999181773416E-2</v>
      </c>
      <c r="E87" s="88">
        <f t="shared" si="9"/>
        <v>4.4819666487935318E-2</v>
      </c>
      <c r="F87" s="88">
        <f t="shared" si="10"/>
        <v>4.4819669999999999E-2</v>
      </c>
      <c r="G87" s="44" t="s">
        <v>249</v>
      </c>
      <c r="H87" s="40"/>
      <c r="I87" s="40"/>
      <c r="J87" s="69">
        <f t="shared" si="7"/>
        <v>1.4505999181773416E-2</v>
      </c>
      <c r="K87" s="70">
        <f t="shared" si="8"/>
        <v>3.0313670818226585E-2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9.0829173805750674E-3</v>
      </c>
      <c r="E88" s="88">
        <f t="shared" si="9"/>
        <v>4.4819666487935318E-2</v>
      </c>
      <c r="F88" s="88">
        <f t="shared" si="10"/>
        <v>4.4819669999999999E-2</v>
      </c>
      <c r="G88" s="44" t="s">
        <v>249</v>
      </c>
      <c r="H88" s="40"/>
      <c r="I88" s="40"/>
      <c r="J88" s="69">
        <f t="shared" si="7"/>
        <v>9.0829173805750674E-3</v>
      </c>
      <c r="K88" s="70">
        <f t="shared" si="8"/>
        <v>3.5736752619424932E-2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9.0829173805750674E-3</v>
      </c>
      <c r="E89" s="88">
        <f t="shared" si="9"/>
        <v>4.4819666487935318E-2</v>
      </c>
      <c r="F89" s="88">
        <f t="shared" si="10"/>
        <v>4.4819669999999999E-2</v>
      </c>
      <c r="G89" s="44" t="s">
        <v>249</v>
      </c>
      <c r="H89" s="40"/>
      <c r="I89" s="40"/>
      <c r="J89" s="69">
        <f t="shared" si="7"/>
        <v>9.0829173805750674E-3</v>
      </c>
      <c r="K89" s="70">
        <f t="shared" si="8"/>
        <v>3.5736752619424932E-2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9.3013994554699379E-3</v>
      </c>
      <c r="E90" s="88">
        <f t="shared" si="9"/>
        <v>4.4819666487935318E-2</v>
      </c>
      <c r="F90" s="88">
        <f t="shared" si="10"/>
        <v>4.4819669999999999E-2</v>
      </c>
      <c r="G90" s="44" t="s">
        <v>249</v>
      </c>
      <c r="H90" s="40"/>
      <c r="I90" s="40"/>
      <c r="J90" s="69">
        <f t="shared" si="7"/>
        <v>9.3013994554699379E-3</v>
      </c>
      <c r="K90" s="70">
        <f t="shared" si="8"/>
        <v>3.5518270544530064E-2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3.7030231718251205E-2</v>
      </c>
      <c r="E91" s="88">
        <f t="shared" si="9"/>
        <v>4.2813348607433577E-2</v>
      </c>
      <c r="F91" s="88">
        <f t="shared" si="10"/>
        <v>4.281335E-2</v>
      </c>
      <c r="G91" s="78"/>
      <c r="H91" s="40"/>
      <c r="I91" s="40"/>
      <c r="J91" s="69">
        <f t="shared" si="7"/>
        <v>3.7030231718251205E-2</v>
      </c>
      <c r="K91" s="70">
        <f t="shared" si="8"/>
        <v>5.7831182817487947E-3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3.4519223495315672E-2</v>
      </c>
      <c r="E92" s="88">
        <f t="shared" si="9"/>
        <v>4.2813348607433577E-2</v>
      </c>
      <c r="F92" s="88">
        <f t="shared" si="10"/>
        <v>4.281335E-2</v>
      </c>
      <c r="G92" s="78"/>
      <c r="H92" s="40"/>
      <c r="I92" s="40"/>
      <c r="J92" s="69">
        <f t="shared" si="7"/>
        <v>3.4519223495315672E-2</v>
      </c>
      <c r="K92" s="70">
        <f t="shared" si="8"/>
        <v>8.2941265046843279E-3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1.2067663112467507E-2</v>
      </c>
      <c r="E93" s="88">
        <f t="shared" si="9"/>
        <v>4.4819666487935318E-2</v>
      </c>
      <c r="F93" s="88">
        <f t="shared" si="10"/>
        <v>4.4819669999999999E-2</v>
      </c>
      <c r="G93" s="44" t="s">
        <v>249</v>
      </c>
      <c r="H93" s="40"/>
      <c r="I93" s="40"/>
      <c r="J93" s="69">
        <f t="shared" si="7"/>
        <v>1.2067663112467507E-2</v>
      </c>
      <c r="K93" s="70">
        <f t="shared" si="8"/>
        <v>3.2752006887532492E-2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3.1711092952287682E-2</v>
      </c>
      <c r="E94" s="88">
        <f t="shared" si="9"/>
        <v>5.5292847679666822E-2</v>
      </c>
      <c r="F94" s="88">
        <f t="shared" si="10"/>
        <v>5.5292849999999998E-2</v>
      </c>
      <c r="G94" s="44" t="s">
        <v>249</v>
      </c>
      <c r="H94" s="40"/>
      <c r="I94" s="40"/>
      <c r="J94" s="69">
        <f t="shared" si="7"/>
        <v>3.1711092952287682E-2</v>
      </c>
      <c r="K94" s="70">
        <f t="shared" si="8"/>
        <v>2.3581757047712315E-2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1.6427692003948904E-2</v>
      </c>
      <c r="E95" s="88">
        <f t="shared" si="9"/>
        <v>4.4819666487935318E-2</v>
      </c>
      <c r="F95" s="88">
        <f t="shared" si="10"/>
        <v>4.4819669999999999E-2</v>
      </c>
      <c r="G95" s="44" t="s">
        <v>249</v>
      </c>
      <c r="H95" s="40"/>
      <c r="I95" s="40"/>
      <c r="J95" s="69">
        <f t="shared" si="7"/>
        <v>1.6427692003948904E-2</v>
      </c>
      <c r="K95" s="70">
        <f t="shared" si="8"/>
        <v>2.8391977996051095E-2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8.3361114238105806E-3</v>
      </c>
      <c r="E96" s="88">
        <f t="shared" si="9"/>
        <v>4.4819666487935318E-2</v>
      </c>
      <c r="F96" s="88">
        <f t="shared" si="10"/>
        <v>4.4819669999999999E-2</v>
      </c>
      <c r="G96" s="44" t="s">
        <v>249</v>
      </c>
      <c r="H96" s="40"/>
      <c r="I96" s="40"/>
      <c r="J96" s="69">
        <f t="shared" si="7"/>
        <v>8.3361114238105806E-3</v>
      </c>
      <c r="K96" s="70">
        <f t="shared" si="8"/>
        <v>3.6483558576189415E-2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6.4485079921824159E-2</v>
      </c>
      <c r="E97" s="88">
        <f t="shared" si="9"/>
        <v>7.315128234393968E-2</v>
      </c>
      <c r="F97" s="88">
        <f t="shared" si="10"/>
        <v>7.3151279999999999E-2</v>
      </c>
      <c r="G97" s="78"/>
      <c r="H97" s="40"/>
      <c r="I97" s="40"/>
      <c r="J97" s="69">
        <f t="shared" si="7"/>
        <v>6.4485079921824159E-2</v>
      </c>
      <c r="K97" s="70">
        <f t="shared" si="8"/>
        <v>8.6662000781758397E-3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6.4485079921824159E-2</v>
      </c>
      <c r="E98" s="88">
        <f t="shared" si="9"/>
        <v>7.315128234393968E-2</v>
      </c>
      <c r="F98" s="88">
        <f t="shared" si="10"/>
        <v>7.3151279999999999E-2</v>
      </c>
      <c r="G98" s="78"/>
      <c r="H98" s="40"/>
      <c r="I98" s="40"/>
      <c r="J98" s="69">
        <f t="shared" si="7"/>
        <v>6.4485079921824159E-2</v>
      </c>
      <c r="K98" s="70">
        <f t="shared" si="8"/>
        <v>8.6662000781758397E-3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6.4485079921824159E-2</v>
      </c>
      <c r="E99" s="88">
        <f t="shared" si="9"/>
        <v>7.315128234393968E-2</v>
      </c>
      <c r="F99" s="88">
        <f t="shared" si="10"/>
        <v>7.3151279999999999E-2</v>
      </c>
      <c r="G99" s="78"/>
      <c r="H99" s="40"/>
      <c r="I99" s="40"/>
      <c r="J99" s="69">
        <f t="shared" si="7"/>
        <v>6.4485079921824159E-2</v>
      </c>
      <c r="K99" s="70">
        <f t="shared" si="8"/>
        <v>8.6662000781758397E-3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3.2630988078783285E-2</v>
      </c>
      <c r="E100" s="88">
        <f t="shared" si="9"/>
        <v>5.5292847679666822E-2</v>
      </c>
      <c r="F100" s="88">
        <f t="shared" si="10"/>
        <v>5.5292849999999998E-2</v>
      </c>
      <c r="G100" s="44" t="s">
        <v>249</v>
      </c>
      <c r="H100" s="40"/>
      <c r="I100" s="40"/>
      <c r="J100" s="69">
        <f t="shared" si="7"/>
        <v>3.2630988078783285E-2</v>
      </c>
      <c r="K100" s="70">
        <f t="shared" si="8"/>
        <v>2.2661861921216712E-2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4.4819666487935318E-2</v>
      </c>
      <c r="E101" s="88">
        <f t="shared" si="9"/>
        <v>5.5292847679666822E-2</v>
      </c>
      <c r="F101" s="88">
        <f t="shared" si="10"/>
        <v>5.5292849999999998E-2</v>
      </c>
      <c r="G101" s="78"/>
      <c r="H101" s="40"/>
      <c r="I101" s="40"/>
      <c r="J101" s="69">
        <f t="shared" si="7"/>
        <v>4.4819666487935318E-2</v>
      </c>
      <c r="K101" s="70">
        <f t="shared" si="8"/>
        <v>1.0473183512064679E-2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4.4819666487935318E-2</v>
      </c>
      <c r="E102" s="88">
        <f t="shared" si="9"/>
        <v>5.5292847679666822E-2</v>
      </c>
      <c r="F102" s="88">
        <f t="shared" si="10"/>
        <v>5.5292849999999998E-2</v>
      </c>
      <c r="G102" s="78"/>
      <c r="H102" s="40"/>
      <c r="I102" s="40"/>
      <c r="J102" s="69">
        <f t="shared" si="7"/>
        <v>4.4819666487935318E-2</v>
      </c>
      <c r="K102" s="70">
        <f t="shared" si="8"/>
        <v>1.0473183512064679E-2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7.3131442869109997E-2</v>
      </c>
      <c r="E103" s="88">
        <f t="shared" si="9"/>
        <v>7.315128234393968E-2</v>
      </c>
      <c r="F103" s="88">
        <f t="shared" si="10"/>
        <v>7.3151279999999999E-2</v>
      </c>
      <c r="G103" s="78"/>
      <c r="H103" s="40"/>
      <c r="I103" s="40"/>
      <c r="J103" s="69">
        <f t="shared" si="7"/>
        <v>7.3131442869109997E-2</v>
      </c>
      <c r="K103" s="70">
        <f t="shared" si="8"/>
        <v>1.9837130890001942E-5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1.6021932879394921E-2</v>
      </c>
      <c r="E104" s="88">
        <f t="shared" si="9"/>
        <v>2.6489818485501637E-2</v>
      </c>
      <c r="F104" s="88">
        <f t="shared" si="10"/>
        <v>2.6489820000000001E-2</v>
      </c>
      <c r="G104" s="78"/>
      <c r="H104" s="40"/>
      <c r="I104" s="40"/>
      <c r="J104" s="69">
        <f t="shared" si="7"/>
        <v>1.6021932879394921E-2</v>
      </c>
      <c r="K104" s="70">
        <f t="shared" si="8"/>
        <v>1.046788712060508E-2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1.6021932879394921E-2</v>
      </c>
      <c r="E105" s="88">
        <f t="shared" si="9"/>
        <v>2.6489818485501637E-2</v>
      </c>
      <c r="F105" s="88">
        <f t="shared" si="10"/>
        <v>2.6489820000000001E-2</v>
      </c>
      <c r="G105" s="78"/>
      <c r="H105" s="40"/>
      <c r="I105" s="40"/>
      <c r="J105" s="69">
        <f t="shared" si="7"/>
        <v>1.6021932879394921E-2</v>
      </c>
      <c r="K105" s="70">
        <f t="shared" si="8"/>
        <v>1.046788712060508E-2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1.6021932879394921E-2</v>
      </c>
      <c r="E106" s="88">
        <f t="shared" si="9"/>
        <v>2.6489818485501637E-2</v>
      </c>
      <c r="F106" s="88">
        <f t="shared" si="10"/>
        <v>2.6489820000000001E-2</v>
      </c>
      <c r="G106" s="78"/>
      <c r="H106" s="40"/>
      <c r="I106" s="40"/>
      <c r="J106" s="69">
        <f t="shared" si="7"/>
        <v>1.6021932879394921E-2</v>
      </c>
      <c r="K106" s="70">
        <f t="shared" si="8"/>
        <v>1.046788712060508E-2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6.4485079921824159E-2</v>
      </c>
      <c r="E107" s="88">
        <f t="shared" si="9"/>
        <v>7.315128234393968E-2</v>
      </c>
      <c r="F107" s="88">
        <f t="shared" si="10"/>
        <v>7.3151279999999999E-2</v>
      </c>
      <c r="G107" s="44"/>
      <c r="H107" s="40"/>
      <c r="I107" s="40"/>
      <c r="J107" s="69">
        <f t="shared" si="7"/>
        <v>6.4485079921824159E-2</v>
      </c>
      <c r="K107" s="70">
        <f t="shared" si="8"/>
        <v>8.6662000781758397E-3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6.4485079921824159E-2</v>
      </c>
      <c r="E108" s="88">
        <f t="shared" si="9"/>
        <v>7.315128234393968E-2</v>
      </c>
      <c r="F108" s="88">
        <f t="shared" si="10"/>
        <v>7.3151279999999999E-2</v>
      </c>
      <c r="G108" s="44"/>
      <c r="H108" s="40"/>
      <c r="I108" s="40"/>
      <c r="J108" s="69">
        <f t="shared" si="7"/>
        <v>6.4485079921824159E-2</v>
      </c>
      <c r="K108" s="70">
        <f t="shared" si="8"/>
        <v>8.6662000781758397E-3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6.4485079921824159E-2</v>
      </c>
      <c r="E109" s="88">
        <f t="shared" si="9"/>
        <v>7.315128234393968E-2</v>
      </c>
      <c r="F109" s="88">
        <f t="shared" si="10"/>
        <v>7.3151279999999999E-2</v>
      </c>
      <c r="G109" s="78"/>
      <c r="H109" s="40"/>
      <c r="I109" s="40"/>
      <c r="J109" s="69">
        <f t="shared" si="7"/>
        <v>6.4485079921824159E-2</v>
      </c>
      <c r="K109" s="70">
        <f t="shared" si="8"/>
        <v>8.6662000781758397E-3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6.5934640917272754E-3</v>
      </c>
      <c r="E110" s="88">
        <f t="shared" si="9"/>
        <v>4.4819666487935318E-2</v>
      </c>
      <c r="F110" s="88">
        <f t="shared" si="10"/>
        <v>4.4819669999999999E-2</v>
      </c>
      <c r="G110" s="44" t="s">
        <v>249</v>
      </c>
      <c r="H110" s="40"/>
      <c r="I110" s="40"/>
      <c r="J110" s="69">
        <f t="shared" si="7"/>
        <v>6.5934640917272754E-3</v>
      </c>
      <c r="K110" s="70">
        <f t="shared" si="8"/>
        <v>3.822620590827272E-2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9.3013994554699379E-3</v>
      </c>
      <c r="E111" s="88">
        <f t="shared" si="9"/>
        <v>4.4819666487935318E-2</v>
      </c>
      <c r="F111" s="88">
        <f t="shared" si="10"/>
        <v>4.4819669999999999E-2</v>
      </c>
      <c r="G111" s="44" t="s">
        <v>249</v>
      </c>
      <c r="H111" s="40"/>
      <c r="I111" s="40"/>
      <c r="J111" s="69">
        <f t="shared" si="7"/>
        <v>9.3013994554699379E-3</v>
      </c>
      <c r="K111" s="70">
        <f t="shared" si="8"/>
        <v>3.5518270544530064E-2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8.2350487196451425E-2</v>
      </c>
      <c r="E112" s="88">
        <f t="shared" si="9"/>
        <v>9.0207141080870717E-2</v>
      </c>
      <c r="F112" s="88">
        <f t="shared" si="10"/>
        <v>9.0207140000000005E-2</v>
      </c>
      <c r="G112" s="78"/>
      <c r="H112" s="40"/>
      <c r="I112" s="40"/>
      <c r="J112" s="69">
        <f t="shared" si="7"/>
        <v>8.2350487196451425E-2</v>
      </c>
      <c r="K112" s="70">
        <f t="shared" si="8"/>
        <v>7.8566528035485805E-3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0.10827731643601966</v>
      </c>
      <c r="E113" s="88">
        <f t="shared" si="9"/>
        <v>0.12129579403304047</v>
      </c>
      <c r="F113" s="88">
        <f t="shared" si="10"/>
        <v>0.12129579</v>
      </c>
      <c r="G113" s="78"/>
      <c r="H113" s="40"/>
      <c r="I113" s="40"/>
      <c r="J113" s="69">
        <f t="shared" si="7"/>
        <v>0.10827731643601966</v>
      </c>
      <c r="K113" s="70">
        <f t="shared" si="8"/>
        <v>1.3018473563980337E-2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0.12143016160816161</v>
      </c>
      <c r="E114" s="88">
        <f t="shared" si="9"/>
        <v>0.12564584158618891</v>
      </c>
      <c r="F114" s="88">
        <f t="shared" si="10"/>
        <v>0.12564584000000001</v>
      </c>
      <c r="G114" s="78"/>
      <c r="H114" s="40"/>
      <c r="I114" s="40"/>
      <c r="J114" s="69">
        <f t="shared" si="7"/>
        <v>0.12143016160816161</v>
      </c>
      <c r="K114" s="70">
        <f t="shared" si="8"/>
        <v>4.2156783918383955E-3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0.12143016160816161</v>
      </c>
      <c r="E115" s="88">
        <f t="shared" si="9"/>
        <v>0.12564584158618891</v>
      </c>
      <c r="F115" s="88">
        <f t="shared" si="10"/>
        <v>0.12564584000000001</v>
      </c>
      <c r="G115" s="78"/>
      <c r="H115" s="40"/>
      <c r="I115" s="40"/>
      <c r="J115" s="69">
        <f t="shared" si="7"/>
        <v>0.12143016160816161</v>
      </c>
      <c r="K115" s="70">
        <f t="shared" si="8"/>
        <v>4.2156783918383955E-3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0.12143016160816161</v>
      </c>
      <c r="E116" s="88">
        <f t="shared" si="9"/>
        <v>0.12564584158618891</v>
      </c>
      <c r="F116" s="88">
        <f t="shared" si="10"/>
        <v>0.12564584000000001</v>
      </c>
      <c r="G116" s="78"/>
      <c r="H116" s="40"/>
      <c r="I116" s="40"/>
      <c r="J116" s="69">
        <f t="shared" si="7"/>
        <v>0.12143016160816161</v>
      </c>
      <c r="K116" s="70">
        <f t="shared" si="8"/>
        <v>4.2156783918383955E-3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9.3013994554699379E-3</v>
      </c>
      <c r="E117" s="88">
        <f t="shared" si="9"/>
        <v>4.4819666487935318E-2</v>
      </c>
      <c r="F117" s="88">
        <f t="shared" si="10"/>
        <v>4.4819669999999999E-2</v>
      </c>
      <c r="G117" s="44" t="s">
        <v>249</v>
      </c>
      <c r="H117" s="40"/>
      <c r="I117" s="40"/>
      <c r="J117" s="69">
        <f t="shared" si="7"/>
        <v>9.3013994554699379E-3</v>
      </c>
      <c r="K117" s="70">
        <f t="shared" si="8"/>
        <v>3.5518270544530064E-2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9.3013994554699379E-3</v>
      </c>
      <c r="E118" s="88">
        <f t="shared" si="9"/>
        <v>4.4819666487935318E-2</v>
      </c>
      <c r="F118" s="88">
        <f t="shared" si="10"/>
        <v>4.4819669999999999E-2</v>
      </c>
      <c r="G118" s="44" t="s">
        <v>249</v>
      </c>
      <c r="H118" s="40"/>
      <c r="I118" s="40"/>
      <c r="J118" s="69">
        <f t="shared" si="7"/>
        <v>9.3013994554699379E-3</v>
      </c>
      <c r="K118" s="70">
        <f t="shared" si="8"/>
        <v>3.5518270544530064E-2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0.11135040184278465</v>
      </c>
      <c r="E119" s="88">
        <f t="shared" si="9"/>
        <v>0.12129579403304047</v>
      </c>
      <c r="F119" s="88">
        <f t="shared" si="10"/>
        <v>0.12129579</v>
      </c>
      <c r="G119" s="78"/>
      <c r="H119" s="40"/>
      <c r="I119" s="40"/>
      <c r="J119" s="69">
        <f t="shared" si="7"/>
        <v>0.11135040184278465</v>
      </c>
      <c r="K119" s="70">
        <f t="shared" si="8"/>
        <v>9.9453881572153513E-3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0.11135040184278465</v>
      </c>
      <c r="E120" s="88">
        <f t="shared" si="9"/>
        <v>0.12129579403304047</v>
      </c>
      <c r="F120" s="88">
        <f t="shared" si="10"/>
        <v>0.12129579</v>
      </c>
      <c r="G120" s="78"/>
      <c r="H120" s="40"/>
      <c r="I120" s="40"/>
      <c r="J120" s="69">
        <f t="shared" si="7"/>
        <v>0.11135040184278465</v>
      </c>
      <c r="K120" s="70">
        <f t="shared" si="8"/>
        <v>9.9453881572153513E-3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0.10538372095747907</v>
      </c>
      <c r="E121" s="88">
        <f t="shared" si="9"/>
        <v>0.10785169904858938</v>
      </c>
      <c r="F121" s="88">
        <f t="shared" si="10"/>
        <v>0.10785169999999999</v>
      </c>
      <c r="G121" s="78"/>
      <c r="H121" s="40"/>
      <c r="I121" s="40"/>
      <c r="J121" s="69">
        <f t="shared" si="7"/>
        <v>0.10538372095747907</v>
      </c>
      <c r="K121" s="70">
        <f t="shared" si="8"/>
        <v>2.4679790425209264E-3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9.1203203075470918E-2</v>
      </c>
      <c r="E122" s="88">
        <f t="shared" si="9"/>
        <v>0.10785169904858938</v>
      </c>
      <c r="F122" s="88">
        <f t="shared" si="10"/>
        <v>0.10785169999999999</v>
      </c>
      <c r="G122" s="78"/>
      <c r="H122" s="40"/>
      <c r="I122" s="40"/>
      <c r="J122" s="69">
        <f t="shared" si="7"/>
        <v>9.1203203075470918E-2</v>
      </c>
      <c r="K122" s="70">
        <f t="shared" si="8"/>
        <v>1.6648496924529077E-2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0.10993604163257763</v>
      </c>
      <c r="E123" s="88">
        <f t="shared" si="9"/>
        <v>0.12129579403304047</v>
      </c>
      <c r="F123" s="88">
        <f t="shared" si="10"/>
        <v>0.12129579</v>
      </c>
      <c r="G123" s="78"/>
      <c r="H123" s="40"/>
      <c r="I123" s="40"/>
      <c r="J123" s="69">
        <f t="shared" si="7"/>
        <v>0.10993604163257763</v>
      </c>
      <c r="K123" s="70">
        <f t="shared" si="8"/>
        <v>1.1359748367422373E-2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3.1711092952287682E-2</v>
      </c>
      <c r="E124" s="88">
        <f t="shared" si="9"/>
        <v>5.5292847679666822E-2</v>
      </c>
      <c r="F124" s="88">
        <f t="shared" si="10"/>
        <v>5.5292849999999998E-2</v>
      </c>
      <c r="G124" s="44" t="s">
        <v>249</v>
      </c>
      <c r="H124" s="40"/>
      <c r="I124" s="40"/>
      <c r="J124" s="69">
        <f t="shared" si="7"/>
        <v>3.1711092952287682E-2</v>
      </c>
      <c r="K124" s="70">
        <f t="shared" si="8"/>
        <v>2.3581757047712315E-2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3.4743203443621418E-2</v>
      </c>
      <c r="E125" s="88">
        <f t="shared" si="9"/>
        <v>4.2813348607433577E-2</v>
      </c>
      <c r="F125" s="88">
        <f t="shared" si="10"/>
        <v>4.281335E-2</v>
      </c>
      <c r="G125" s="78"/>
      <c r="H125" s="40"/>
      <c r="I125" s="40"/>
      <c r="J125" s="69">
        <f t="shared" si="7"/>
        <v>3.4743203443621418E-2</v>
      </c>
      <c r="K125" s="70">
        <f t="shared" si="8"/>
        <v>8.0701465563785824E-3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4.078306086931506E-2</v>
      </c>
      <c r="E126" s="88">
        <f t="shared" si="9"/>
        <v>4.2813348607433577E-2</v>
      </c>
      <c r="F126" s="88">
        <f t="shared" si="10"/>
        <v>4.281335E-2</v>
      </c>
      <c r="G126" s="78"/>
      <c r="H126" s="40"/>
      <c r="I126" s="40"/>
      <c r="J126" s="69">
        <f t="shared" si="7"/>
        <v>4.078306086931506E-2</v>
      </c>
      <c r="K126" s="70">
        <f t="shared" si="8"/>
        <v>2.0302891306849397E-3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4.3422838351778022E-2</v>
      </c>
      <c r="E127" s="88">
        <f t="shared" si="9"/>
        <v>4.4819666487935318E-2</v>
      </c>
      <c r="F127" s="88">
        <f t="shared" si="10"/>
        <v>4.4819669999999999E-2</v>
      </c>
      <c r="G127" s="78"/>
      <c r="H127" s="40"/>
      <c r="I127" s="40"/>
      <c r="J127" s="69">
        <f t="shared" si="7"/>
        <v>4.3422838351778022E-2</v>
      </c>
      <c r="K127" s="70">
        <f t="shared" si="8"/>
        <v>1.3968316482219773E-3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6.5517044570345712E-2</v>
      </c>
      <c r="E128" s="88">
        <f t="shared" si="9"/>
        <v>7.315128234393968E-2</v>
      </c>
      <c r="F128" s="88">
        <f t="shared" si="10"/>
        <v>7.3151279999999999E-2</v>
      </c>
      <c r="G128" s="78"/>
      <c r="H128" s="40"/>
      <c r="I128" s="40"/>
      <c r="J128" s="69">
        <f t="shared" si="7"/>
        <v>6.5517044570345712E-2</v>
      </c>
      <c r="K128" s="70">
        <f t="shared" si="8"/>
        <v>7.6342354296542875E-3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9.3013994554699379E-3</v>
      </c>
      <c r="E129" s="88">
        <f t="shared" si="9"/>
        <v>4.4819666487935318E-2</v>
      </c>
      <c r="F129" s="88">
        <f t="shared" si="10"/>
        <v>4.4819669999999999E-2</v>
      </c>
      <c r="G129" s="78" t="s">
        <v>249</v>
      </c>
      <c r="H129" s="40"/>
      <c r="I129" s="40"/>
      <c r="J129" s="69">
        <f t="shared" si="7"/>
        <v>9.3013994554699379E-3</v>
      </c>
      <c r="K129" s="70">
        <f t="shared" si="8"/>
        <v>3.5518270544530064E-2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6.5517044570345712E-2</v>
      </c>
      <c r="E130" s="88">
        <f t="shared" si="9"/>
        <v>7.315128234393968E-2</v>
      </c>
      <c r="F130" s="88">
        <f t="shared" si="10"/>
        <v>7.3151279999999999E-2</v>
      </c>
      <c r="G130" s="78"/>
      <c r="H130" s="40"/>
      <c r="I130" s="40"/>
      <c r="J130" s="69">
        <f t="shared" ref="J130:J193" si="11">+D130</f>
        <v>6.5517044570345712E-2</v>
      </c>
      <c r="K130" s="70">
        <f t="shared" ref="K130:K193" si="12">F130-J130</f>
        <v>7.6342354296542875E-3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2.0855814722075511E-2</v>
      </c>
      <c r="E131" s="88">
        <f t="shared" ref="E131:E194" si="13">IF(AND(G131="X",D131&lt;$N$17),VLOOKUP(D131,$N$7:$Q$51,4,1),IF(D131&lt;$N$17,VLOOKUP(D131,$N$7:$P$51,3,1),IF(G131="X",VLOOKUP(D131,$N$7:$R$51,4,1),VLOOKUP(D131,$N$7:$R$51,3,1))))</f>
        <v>2.6489818485501637E-2</v>
      </c>
      <c r="F131" s="88">
        <f t="shared" ref="F131:F194" si="14">ROUND(E131,8)</f>
        <v>2.6489820000000001E-2</v>
      </c>
      <c r="G131" s="78"/>
      <c r="H131" s="40"/>
      <c r="I131" s="40"/>
      <c r="J131" s="69">
        <f t="shared" si="11"/>
        <v>2.0855814722075511E-2</v>
      </c>
      <c r="K131" s="70">
        <f t="shared" si="12"/>
        <v>5.6340052779244899E-3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2.0855814722075511E-2</v>
      </c>
      <c r="E132" s="88">
        <f t="shared" si="13"/>
        <v>2.6489818485501637E-2</v>
      </c>
      <c r="F132" s="88">
        <f t="shared" si="14"/>
        <v>2.6489820000000001E-2</v>
      </c>
      <c r="G132" s="44"/>
      <c r="H132" s="40"/>
      <c r="I132" s="40"/>
      <c r="J132" s="69">
        <f t="shared" si="11"/>
        <v>2.0855814722075511E-2</v>
      </c>
      <c r="K132" s="70">
        <f t="shared" si="12"/>
        <v>5.6340052779244899E-3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9.3013994554699379E-3</v>
      </c>
      <c r="E133" s="88">
        <f t="shared" si="13"/>
        <v>4.4819666487935318E-2</v>
      </c>
      <c r="F133" s="88">
        <f t="shared" si="14"/>
        <v>4.4819669999999999E-2</v>
      </c>
      <c r="G133" s="78" t="s">
        <v>249</v>
      </c>
      <c r="H133" s="40"/>
      <c r="I133" s="40"/>
      <c r="J133" s="69">
        <f t="shared" si="11"/>
        <v>9.3013994554699379E-3</v>
      </c>
      <c r="K133" s="70">
        <f t="shared" si="12"/>
        <v>3.5518270544530064E-2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2.1885197346707391E-2</v>
      </c>
      <c r="E134" s="88">
        <f t="shared" si="13"/>
        <v>2.6489818485501637E-2</v>
      </c>
      <c r="F134" s="88">
        <f t="shared" si="14"/>
        <v>2.6489820000000001E-2</v>
      </c>
      <c r="G134" s="78"/>
      <c r="H134" s="40"/>
      <c r="I134" s="40"/>
      <c r="J134" s="69">
        <f t="shared" si="11"/>
        <v>2.1885197346707391E-2</v>
      </c>
      <c r="K134" s="70">
        <f t="shared" si="12"/>
        <v>4.6046226532926102E-3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1.0459304214591359E-2</v>
      </c>
      <c r="E135" s="88">
        <f t="shared" si="13"/>
        <v>4.4819666487935318E-2</v>
      </c>
      <c r="F135" s="88">
        <f t="shared" si="14"/>
        <v>4.4819669999999999E-2</v>
      </c>
      <c r="G135" s="78" t="s">
        <v>249</v>
      </c>
      <c r="H135" s="40"/>
      <c r="I135" s="40"/>
      <c r="J135" s="69">
        <f t="shared" si="11"/>
        <v>1.0459304214591359E-2</v>
      </c>
      <c r="K135" s="70">
        <f t="shared" si="12"/>
        <v>3.4360365785408638E-2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4.4061146344379513E-2</v>
      </c>
      <c r="E136" s="88">
        <f t="shared" si="13"/>
        <v>4.4819666487935318E-2</v>
      </c>
      <c r="F136" s="88">
        <f t="shared" si="14"/>
        <v>4.4819669999999999E-2</v>
      </c>
      <c r="G136" s="44"/>
      <c r="H136" s="40"/>
      <c r="I136" s="40"/>
      <c r="J136" s="69">
        <f t="shared" si="11"/>
        <v>4.4061146344379513E-2</v>
      </c>
      <c r="K136" s="70">
        <f t="shared" si="12"/>
        <v>7.5852365562048552E-4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7.3643868836278742E-2</v>
      </c>
      <c r="E137" s="88">
        <f t="shared" si="13"/>
        <v>9.0207141080870717E-2</v>
      </c>
      <c r="F137" s="88">
        <f t="shared" si="14"/>
        <v>9.0207140000000005E-2</v>
      </c>
      <c r="G137" s="78"/>
      <c r="H137" s="40"/>
      <c r="I137" s="40"/>
      <c r="J137" s="69">
        <f t="shared" si="11"/>
        <v>7.3643868836278742E-2</v>
      </c>
      <c r="K137" s="70">
        <f t="shared" si="12"/>
        <v>1.6563271163721263E-2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7.9995993761279027E-2</v>
      </c>
      <c r="E138" s="88">
        <f t="shared" si="13"/>
        <v>9.0207141080870717E-2</v>
      </c>
      <c r="F138" s="88">
        <f t="shared" si="14"/>
        <v>9.0207140000000005E-2</v>
      </c>
      <c r="G138" s="44"/>
      <c r="H138" s="40"/>
      <c r="I138" s="40"/>
      <c r="J138" s="69">
        <f t="shared" si="11"/>
        <v>7.9995993761279027E-2</v>
      </c>
      <c r="K138" s="70">
        <f t="shared" si="12"/>
        <v>1.0211146238720978E-2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6.4485079921824159E-2</v>
      </c>
      <c r="E139" s="88">
        <f t="shared" si="13"/>
        <v>7.315128234393968E-2</v>
      </c>
      <c r="F139" s="88">
        <f t="shared" si="14"/>
        <v>7.3151279999999999E-2</v>
      </c>
      <c r="G139" s="78"/>
      <c r="H139" s="40"/>
      <c r="I139" s="40"/>
      <c r="J139" s="69">
        <f t="shared" si="11"/>
        <v>6.4485079921824159E-2</v>
      </c>
      <c r="K139" s="70">
        <f t="shared" si="12"/>
        <v>8.6662000781758397E-3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5.4819781265620579E-2</v>
      </c>
      <c r="E140" s="88">
        <f t="shared" si="13"/>
        <v>5.5292847679666822E-2</v>
      </c>
      <c r="F140" s="88">
        <f t="shared" si="14"/>
        <v>5.5292849999999998E-2</v>
      </c>
      <c r="G140" s="78"/>
      <c r="H140" s="40"/>
      <c r="I140" s="40"/>
      <c r="J140" s="69">
        <f t="shared" si="11"/>
        <v>5.4819781265620579E-2</v>
      </c>
      <c r="K140" s="70">
        <f t="shared" si="12"/>
        <v>4.7306873437941849E-4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9.3013994554699379E-3</v>
      </c>
      <c r="E141" s="88">
        <f t="shared" si="13"/>
        <v>4.4819666487935318E-2</v>
      </c>
      <c r="F141" s="88">
        <f t="shared" si="14"/>
        <v>4.4819669999999999E-2</v>
      </c>
      <c r="G141" s="78" t="s">
        <v>249</v>
      </c>
      <c r="H141" s="40"/>
      <c r="I141" s="40"/>
      <c r="J141" s="69">
        <f t="shared" si="11"/>
        <v>9.3013994554699379E-3</v>
      </c>
      <c r="K141" s="70">
        <f t="shared" si="12"/>
        <v>3.5518270544530064E-2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5.4819781265620579E-2</v>
      </c>
      <c r="E142" s="88">
        <f t="shared" si="13"/>
        <v>5.5292847679666822E-2</v>
      </c>
      <c r="F142" s="88">
        <f t="shared" si="14"/>
        <v>5.5292849999999998E-2</v>
      </c>
      <c r="G142" s="78"/>
      <c r="H142" s="40"/>
      <c r="I142" s="40"/>
      <c r="J142" s="69">
        <f t="shared" si="11"/>
        <v>5.4819781265620579E-2</v>
      </c>
      <c r="K142" s="70">
        <f t="shared" si="12"/>
        <v>4.7306873437941849E-4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6.4485079921824159E-2</v>
      </c>
      <c r="E143" s="88">
        <f t="shared" si="13"/>
        <v>7.315128234393968E-2</v>
      </c>
      <c r="F143" s="88">
        <f t="shared" si="14"/>
        <v>7.3151279999999999E-2</v>
      </c>
      <c r="G143" s="78"/>
      <c r="H143" s="40"/>
      <c r="I143" s="40"/>
      <c r="J143" s="69">
        <f t="shared" si="11"/>
        <v>6.4485079921824159E-2</v>
      </c>
      <c r="K143" s="70">
        <f t="shared" si="12"/>
        <v>8.6662000781758397E-3</v>
      </c>
      <c r="L143" s="45"/>
      <c r="M143" s="40"/>
      <c r="AB143" s="59"/>
      <c r="AH143" s="46"/>
    </row>
    <row r="144" spans="1:34" ht="15.75" customHeight="1">
      <c r="A144" s="110">
        <v>22</v>
      </c>
      <c r="B144" s="110" t="s">
        <v>265</v>
      </c>
      <c r="C144" s="110">
        <v>22</v>
      </c>
      <c r="D144" s="97">
        <v>6.4485079921824159E-2</v>
      </c>
      <c r="E144" s="88">
        <f t="shared" si="13"/>
        <v>7.315128234393968E-2</v>
      </c>
      <c r="F144" s="88">
        <f t="shared" si="14"/>
        <v>7.3151279999999999E-2</v>
      </c>
      <c r="G144" s="44"/>
      <c r="H144" s="40"/>
      <c r="I144" s="40"/>
      <c r="J144" s="69">
        <f t="shared" si="11"/>
        <v>6.4485079921824159E-2</v>
      </c>
      <c r="K144" s="70">
        <f t="shared" si="12"/>
        <v>8.6662000781758397E-3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6.4485079921824159E-2</v>
      </c>
      <c r="E145" s="88">
        <f t="shared" si="13"/>
        <v>7.315128234393968E-2</v>
      </c>
      <c r="F145" s="88">
        <f t="shared" si="14"/>
        <v>7.3151279999999999E-2</v>
      </c>
      <c r="G145" s="78"/>
      <c r="H145" s="40"/>
      <c r="I145" s="40"/>
      <c r="J145" s="69">
        <f t="shared" si="11"/>
        <v>6.4485079921824159E-2</v>
      </c>
      <c r="K145" s="70">
        <f t="shared" si="12"/>
        <v>8.6662000781758397E-3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1.2067663112467507E-2</v>
      </c>
      <c r="E146" s="88">
        <f t="shared" si="13"/>
        <v>4.4819666487935318E-2</v>
      </c>
      <c r="F146" s="88">
        <f t="shared" si="14"/>
        <v>4.4819669999999999E-2</v>
      </c>
      <c r="G146" s="78" t="s">
        <v>249</v>
      </c>
      <c r="H146" s="40"/>
      <c r="I146" s="40"/>
      <c r="J146" s="69">
        <f t="shared" si="11"/>
        <v>1.2067663112467507E-2</v>
      </c>
      <c r="K146" s="70">
        <f t="shared" si="12"/>
        <v>3.2752006887532492E-2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1.5089506679150847E-2</v>
      </c>
      <c r="E147" s="88">
        <f t="shared" si="13"/>
        <v>4.4819666487935318E-2</v>
      </c>
      <c r="F147" s="88">
        <f t="shared" si="14"/>
        <v>4.4819669999999999E-2</v>
      </c>
      <c r="G147" s="44" t="s">
        <v>249</v>
      </c>
      <c r="H147" s="40"/>
      <c r="I147" s="40"/>
      <c r="J147" s="69">
        <f t="shared" si="11"/>
        <v>1.5089506679150847E-2</v>
      </c>
      <c r="K147" s="70">
        <f t="shared" si="12"/>
        <v>2.973016332084915E-2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6.4485079921824159E-2</v>
      </c>
      <c r="E148" s="88">
        <f t="shared" si="13"/>
        <v>7.315128234393968E-2</v>
      </c>
      <c r="F148" s="88">
        <f t="shared" si="14"/>
        <v>7.3151279999999999E-2</v>
      </c>
      <c r="G148" s="78"/>
      <c r="H148" s="40"/>
      <c r="I148" s="40"/>
      <c r="J148" s="69">
        <f t="shared" si="11"/>
        <v>6.4485079921824159E-2</v>
      </c>
      <c r="K148" s="70">
        <f t="shared" si="12"/>
        <v>8.6662000781758397E-3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6.4485079921824159E-2</v>
      </c>
      <c r="E149" s="88">
        <f t="shared" si="13"/>
        <v>7.315128234393968E-2</v>
      </c>
      <c r="F149" s="88">
        <f t="shared" si="14"/>
        <v>7.3151279999999999E-2</v>
      </c>
      <c r="G149" s="44"/>
      <c r="H149" s="40"/>
      <c r="I149" s="40"/>
      <c r="J149" s="69">
        <f t="shared" si="11"/>
        <v>6.4485079921824159E-2</v>
      </c>
      <c r="K149" s="70">
        <f t="shared" si="12"/>
        <v>8.6662000781758397E-3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2.8128880481184799E-2</v>
      </c>
      <c r="E150" s="88">
        <f t="shared" si="13"/>
        <v>5.5292847679666822E-2</v>
      </c>
      <c r="F150" s="88">
        <f t="shared" si="14"/>
        <v>5.5292849999999998E-2</v>
      </c>
      <c r="G150" s="44" t="s">
        <v>249</v>
      </c>
      <c r="H150" s="40"/>
      <c r="I150" s="40"/>
      <c r="J150" s="69">
        <f t="shared" si="11"/>
        <v>2.8128880481184799E-2</v>
      </c>
      <c r="K150" s="70">
        <f t="shared" si="12"/>
        <v>2.7163969518815199E-2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2.4622020836332664E-2</v>
      </c>
      <c r="E151" s="88">
        <f t="shared" si="13"/>
        <v>4.4819666487935318E-2</v>
      </c>
      <c r="F151" s="88">
        <f t="shared" si="14"/>
        <v>4.4819669999999999E-2</v>
      </c>
      <c r="G151" s="78" t="s">
        <v>249</v>
      </c>
      <c r="H151" s="40"/>
      <c r="I151" s="40"/>
      <c r="J151" s="69">
        <f t="shared" si="11"/>
        <v>2.4622020836332664E-2</v>
      </c>
      <c r="K151" s="70">
        <f t="shared" si="12"/>
        <v>2.0197649163667335E-2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2.3065741781131428E-2</v>
      </c>
      <c r="E152" s="88">
        <f t="shared" si="13"/>
        <v>4.4819666487935318E-2</v>
      </c>
      <c r="F152" s="88">
        <f t="shared" si="14"/>
        <v>4.4819669999999999E-2</v>
      </c>
      <c r="G152" s="78" t="s">
        <v>249</v>
      </c>
      <c r="H152" s="40"/>
      <c r="I152" s="40"/>
      <c r="J152" s="69">
        <f t="shared" si="11"/>
        <v>2.3065741781131428E-2</v>
      </c>
      <c r="K152" s="70">
        <f t="shared" si="12"/>
        <v>2.1753928218868571E-2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0.10587328083015325</v>
      </c>
      <c r="E153" s="88">
        <f t="shared" si="13"/>
        <v>0.10785169904858938</v>
      </c>
      <c r="F153" s="88">
        <f t="shared" si="14"/>
        <v>0.10785169999999999</v>
      </c>
      <c r="G153" s="44"/>
      <c r="H153" s="40"/>
      <c r="I153" s="40"/>
      <c r="J153" s="69">
        <f t="shared" si="11"/>
        <v>0.10587328083015325</v>
      </c>
      <c r="K153" s="70">
        <f t="shared" si="12"/>
        <v>1.9784191698467429E-3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9.3013994554699379E-3</v>
      </c>
      <c r="E154" s="88">
        <f t="shared" si="13"/>
        <v>4.4819666487935318E-2</v>
      </c>
      <c r="F154" s="88">
        <f t="shared" si="14"/>
        <v>4.4819669999999999E-2</v>
      </c>
      <c r="G154" s="44" t="s">
        <v>249</v>
      </c>
      <c r="H154" s="40"/>
      <c r="I154" s="40"/>
      <c r="J154" s="69">
        <f t="shared" si="11"/>
        <v>9.3013994554699379E-3</v>
      </c>
      <c r="K154" s="70">
        <f t="shared" si="12"/>
        <v>3.5518270544530064E-2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6.4485079921824159E-2</v>
      </c>
      <c r="E155" s="88">
        <f t="shared" si="13"/>
        <v>7.315128234393968E-2</v>
      </c>
      <c r="F155" s="88">
        <f t="shared" si="14"/>
        <v>7.3151279999999999E-2</v>
      </c>
      <c r="G155" s="44"/>
      <c r="H155" s="40"/>
      <c r="I155" s="40"/>
      <c r="J155" s="69">
        <f t="shared" si="11"/>
        <v>6.4485079921824159E-2</v>
      </c>
      <c r="K155" s="70">
        <f t="shared" si="12"/>
        <v>8.6662000781758397E-3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1.6385309746188303E-2</v>
      </c>
      <c r="E156" s="88">
        <f t="shared" si="13"/>
        <v>4.4819666487935318E-2</v>
      </c>
      <c r="F156" s="88">
        <f t="shared" si="14"/>
        <v>4.4819669999999999E-2</v>
      </c>
      <c r="G156" s="78" t="s">
        <v>249</v>
      </c>
      <c r="H156" s="40"/>
      <c r="I156" s="40"/>
      <c r="J156" s="69">
        <f t="shared" si="11"/>
        <v>1.6385309746188303E-2</v>
      </c>
      <c r="K156" s="70">
        <f t="shared" si="12"/>
        <v>2.8434360253811696E-2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3.2630988078783285E-2</v>
      </c>
      <c r="E157" s="88">
        <f t="shared" si="13"/>
        <v>5.5292847679666822E-2</v>
      </c>
      <c r="F157" s="88">
        <f t="shared" si="14"/>
        <v>5.5292849999999998E-2</v>
      </c>
      <c r="G157" s="44" t="s">
        <v>249</v>
      </c>
      <c r="H157" s="40"/>
      <c r="I157" s="40"/>
      <c r="J157" s="69">
        <f t="shared" si="11"/>
        <v>3.2630988078783285E-2</v>
      </c>
      <c r="K157" s="70">
        <f t="shared" si="12"/>
        <v>2.2661861921216712E-2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3.1846798208641718E-2</v>
      </c>
      <c r="E158" s="88">
        <f t="shared" si="13"/>
        <v>5.5292847679666822E-2</v>
      </c>
      <c r="F158" s="88">
        <f t="shared" si="14"/>
        <v>5.5292849999999998E-2</v>
      </c>
      <c r="G158" s="78" t="s">
        <v>249</v>
      </c>
      <c r="H158" s="40"/>
      <c r="I158" s="40"/>
      <c r="J158" s="69">
        <f t="shared" si="11"/>
        <v>3.1846798208641718E-2</v>
      </c>
      <c r="K158" s="70">
        <f t="shared" si="12"/>
        <v>2.344605179135828E-2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9.3013994554699379E-3</v>
      </c>
      <c r="E159" s="88">
        <f t="shared" si="13"/>
        <v>4.4819666487935318E-2</v>
      </c>
      <c r="F159" s="88">
        <f t="shared" si="14"/>
        <v>4.4819669999999999E-2</v>
      </c>
      <c r="G159" s="44" t="s">
        <v>249</v>
      </c>
      <c r="H159" s="40"/>
      <c r="I159" s="40"/>
      <c r="J159" s="69">
        <f t="shared" si="11"/>
        <v>9.3013994554699379E-3</v>
      </c>
      <c r="K159" s="70">
        <f t="shared" si="12"/>
        <v>3.5518270544530064E-2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0.1249207125737159</v>
      </c>
      <c r="E160" s="88">
        <f t="shared" si="13"/>
        <v>0.12564584158618891</v>
      </c>
      <c r="F160" s="88">
        <f t="shared" si="14"/>
        <v>0.12564584000000001</v>
      </c>
      <c r="G160" s="44"/>
      <c r="H160" s="40"/>
      <c r="I160" s="40"/>
      <c r="J160" s="69">
        <f t="shared" si="11"/>
        <v>0.1249207125737159</v>
      </c>
      <c r="K160" s="70">
        <f t="shared" si="12"/>
        <v>7.251274262841112E-4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0.1249207125737159</v>
      </c>
      <c r="E161" s="88">
        <f t="shared" si="13"/>
        <v>0.12564584158618891</v>
      </c>
      <c r="F161" s="88">
        <f t="shared" si="14"/>
        <v>0.12564584000000001</v>
      </c>
      <c r="G161" s="44"/>
      <c r="H161" s="40"/>
      <c r="I161" s="40"/>
      <c r="J161" s="69">
        <f t="shared" si="11"/>
        <v>0.1249207125737159</v>
      </c>
      <c r="K161" s="70">
        <f t="shared" si="12"/>
        <v>7.251274262841112E-4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0.10761614497922689</v>
      </c>
      <c r="E162" s="88">
        <f t="shared" si="13"/>
        <v>0.10785169904858938</v>
      </c>
      <c r="F162" s="88">
        <f t="shared" si="14"/>
        <v>0.10785169999999999</v>
      </c>
      <c r="G162" s="44"/>
      <c r="H162" s="40"/>
      <c r="I162" s="40"/>
      <c r="J162" s="69">
        <f t="shared" si="11"/>
        <v>0.10761614497922689</v>
      </c>
      <c r="K162" s="70">
        <f t="shared" si="12"/>
        <v>2.3555502077310386E-4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0.10761614497922689</v>
      </c>
      <c r="E163" s="88">
        <f t="shared" si="13"/>
        <v>0.10785169904858938</v>
      </c>
      <c r="F163" s="88">
        <f t="shared" si="14"/>
        <v>0.10785169999999999</v>
      </c>
      <c r="G163" s="78"/>
      <c r="H163" s="40"/>
      <c r="I163" s="40"/>
      <c r="J163" s="69">
        <f t="shared" si="11"/>
        <v>0.10761614497922689</v>
      </c>
      <c r="K163" s="70">
        <f t="shared" si="12"/>
        <v>2.3555502077310386E-4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5.1661136200822834E-2</v>
      </c>
      <c r="E164" s="88">
        <f t="shared" si="13"/>
        <v>7.315128234393968E-2</v>
      </c>
      <c r="F164" s="88">
        <f t="shared" si="14"/>
        <v>7.3151279999999999E-2</v>
      </c>
      <c r="G164" s="78" t="s">
        <v>249</v>
      </c>
      <c r="H164" s="40"/>
      <c r="I164" s="40"/>
      <c r="J164" s="69">
        <f t="shared" si="11"/>
        <v>5.1661136200822834E-2</v>
      </c>
      <c r="K164" s="70">
        <f t="shared" si="12"/>
        <v>2.1490143799177165E-2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1.3189440909364473E-2</v>
      </c>
      <c r="E165" s="88">
        <f t="shared" si="13"/>
        <v>4.4819666487935318E-2</v>
      </c>
      <c r="F165" s="88">
        <f t="shared" si="14"/>
        <v>4.4819669999999999E-2</v>
      </c>
      <c r="G165" s="78" t="s">
        <v>249</v>
      </c>
      <c r="H165" s="40"/>
      <c r="I165" s="40"/>
      <c r="J165" s="69">
        <f t="shared" si="11"/>
        <v>1.3189440909364473E-2</v>
      </c>
      <c r="K165" s="70">
        <f t="shared" si="12"/>
        <v>3.1630229090635523E-2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1.3189440909364473E-2</v>
      </c>
      <c r="E166" s="88">
        <f t="shared" si="13"/>
        <v>4.4819666487935318E-2</v>
      </c>
      <c r="F166" s="88">
        <f t="shared" si="14"/>
        <v>4.4819669999999999E-2</v>
      </c>
      <c r="G166" s="78" t="s">
        <v>249</v>
      </c>
      <c r="H166" s="40"/>
      <c r="I166" s="40"/>
      <c r="J166" s="69">
        <f t="shared" si="11"/>
        <v>1.3189440909364473E-2</v>
      </c>
      <c r="K166" s="70">
        <f t="shared" si="12"/>
        <v>3.1630229090635523E-2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4.4974091737456548E-2</v>
      </c>
      <c r="E167" s="88">
        <f t="shared" si="13"/>
        <v>5.5292847679666822E-2</v>
      </c>
      <c r="F167" s="88">
        <f t="shared" si="14"/>
        <v>5.5292849999999998E-2</v>
      </c>
      <c r="G167" s="44"/>
      <c r="H167" s="40"/>
      <c r="I167" s="40"/>
      <c r="J167" s="69">
        <f t="shared" si="11"/>
        <v>4.4974091737456548E-2</v>
      </c>
      <c r="K167" s="70">
        <f t="shared" si="12"/>
        <v>1.031875826254345E-2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4.5666727735072341E-2</v>
      </c>
      <c r="E168" s="88">
        <f t="shared" si="13"/>
        <v>7.315128234393968E-2</v>
      </c>
      <c r="F168" s="88">
        <f t="shared" si="14"/>
        <v>7.3151279999999999E-2</v>
      </c>
      <c r="G168" s="44" t="s">
        <v>249</v>
      </c>
      <c r="H168" s="40"/>
      <c r="I168" s="40"/>
      <c r="J168" s="69">
        <f t="shared" si="11"/>
        <v>4.5666727735072341E-2</v>
      </c>
      <c r="K168" s="70">
        <f t="shared" si="12"/>
        <v>2.7484552264927659E-2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8.7184646721415668E-3</v>
      </c>
      <c r="E169" s="88">
        <f t="shared" si="13"/>
        <v>4.4819666487935318E-2</v>
      </c>
      <c r="F169" s="88">
        <f t="shared" si="14"/>
        <v>4.4819669999999999E-2</v>
      </c>
      <c r="G169" s="44" t="s">
        <v>249</v>
      </c>
      <c r="H169" s="40"/>
      <c r="I169" s="40"/>
      <c r="J169" s="69">
        <f t="shared" si="11"/>
        <v>8.7184646721415668E-3</v>
      </c>
      <c r="K169" s="70">
        <f t="shared" si="12"/>
        <v>3.6101205327858432E-2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4.0068162041558511E-2</v>
      </c>
      <c r="E170" s="88">
        <f t="shared" si="13"/>
        <v>4.2813348607433577E-2</v>
      </c>
      <c r="F170" s="88">
        <f t="shared" si="14"/>
        <v>4.281335E-2</v>
      </c>
      <c r="G170" s="78"/>
      <c r="H170" s="40"/>
      <c r="I170" s="40"/>
      <c r="J170" s="69">
        <f t="shared" si="11"/>
        <v>4.0068162041558511E-2</v>
      </c>
      <c r="K170" s="70">
        <f t="shared" si="12"/>
        <v>2.745187958441489E-3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6.8954481332871354E-2</v>
      </c>
      <c r="E171" s="88">
        <f t="shared" si="13"/>
        <v>7.315128234393968E-2</v>
      </c>
      <c r="F171" s="88">
        <f t="shared" si="14"/>
        <v>7.3151279999999999E-2</v>
      </c>
      <c r="G171" s="44"/>
      <c r="H171" s="40"/>
      <c r="I171" s="40"/>
      <c r="J171" s="69">
        <f t="shared" si="11"/>
        <v>6.8954481332871354E-2</v>
      </c>
      <c r="K171" s="70">
        <f t="shared" si="12"/>
        <v>4.1967986671286456E-3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7.7423725306894148E-2</v>
      </c>
      <c r="E172" s="88">
        <f t="shared" si="13"/>
        <v>9.0207141080870717E-2</v>
      </c>
      <c r="F172" s="88">
        <f t="shared" si="14"/>
        <v>9.0207140000000005E-2</v>
      </c>
      <c r="G172" s="44"/>
      <c r="H172" s="40"/>
      <c r="I172" s="40"/>
      <c r="J172" s="69">
        <f t="shared" si="11"/>
        <v>7.7423725306894148E-2</v>
      </c>
      <c r="K172" s="70">
        <f t="shared" si="12"/>
        <v>1.2783414693105857E-2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5.5782713118739731E-2</v>
      </c>
      <c r="E173" s="88">
        <f t="shared" si="13"/>
        <v>6.4485079921824159E-2</v>
      </c>
      <c r="F173" s="88">
        <f t="shared" si="14"/>
        <v>6.448508E-2</v>
      </c>
      <c r="G173" s="78"/>
      <c r="H173" s="40"/>
      <c r="I173" s="40"/>
      <c r="J173" s="69">
        <f t="shared" si="11"/>
        <v>5.5782713118739731E-2</v>
      </c>
      <c r="K173" s="70">
        <f t="shared" si="12"/>
        <v>8.7023668812602692E-3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3.1846798208641718E-2</v>
      </c>
      <c r="E174" s="88">
        <f t="shared" si="13"/>
        <v>5.5292847679666822E-2</v>
      </c>
      <c r="F174" s="88">
        <f t="shared" si="14"/>
        <v>5.5292849999999998E-2</v>
      </c>
      <c r="G174" s="78" t="s">
        <v>249</v>
      </c>
      <c r="H174" s="40"/>
      <c r="I174" s="40"/>
      <c r="J174" s="69">
        <f t="shared" si="11"/>
        <v>3.1846798208641718E-2</v>
      </c>
      <c r="K174" s="70">
        <f t="shared" si="12"/>
        <v>2.344605179135828E-2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9.3004181595148214E-2</v>
      </c>
      <c r="E175" s="88">
        <f t="shared" si="13"/>
        <v>0.10785169904858938</v>
      </c>
      <c r="F175" s="88">
        <f t="shared" si="14"/>
        <v>0.10785169999999999</v>
      </c>
      <c r="G175" s="78"/>
      <c r="H175" s="40"/>
      <c r="I175" s="40"/>
      <c r="J175" s="69">
        <f t="shared" si="11"/>
        <v>9.3004181595148214E-2</v>
      </c>
      <c r="K175" s="70">
        <f t="shared" si="12"/>
        <v>1.4847518404851781E-2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5.1661136200822834E-2</v>
      </c>
      <c r="E176" s="88">
        <f t="shared" si="13"/>
        <v>7.315128234393968E-2</v>
      </c>
      <c r="F176" s="88">
        <f t="shared" si="14"/>
        <v>7.3151279999999999E-2</v>
      </c>
      <c r="G176" s="78" t="s">
        <v>249</v>
      </c>
      <c r="H176" s="40"/>
      <c r="I176" s="40"/>
      <c r="J176" s="69">
        <f t="shared" si="11"/>
        <v>5.1661136200822834E-2</v>
      </c>
      <c r="K176" s="70">
        <f t="shared" si="12"/>
        <v>2.1490143799177165E-2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3.1711092952287682E-2</v>
      </c>
      <c r="E177" s="88">
        <f t="shared" si="13"/>
        <v>5.5292847679666822E-2</v>
      </c>
      <c r="F177" s="88">
        <f t="shared" si="14"/>
        <v>5.5292849999999998E-2</v>
      </c>
      <c r="G177" s="44" t="s">
        <v>249</v>
      </c>
      <c r="H177" s="40"/>
      <c r="I177" s="40"/>
      <c r="J177" s="69">
        <f t="shared" si="11"/>
        <v>3.1711092952287682E-2</v>
      </c>
      <c r="K177" s="70">
        <f t="shared" si="12"/>
        <v>2.3581757047712315E-2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9.3013994554699379E-3</v>
      </c>
      <c r="E178" s="88">
        <f t="shared" si="13"/>
        <v>4.4819666487935318E-2</v>
      </c>
      <c r="F178" s="88">
        <f t="shared" si="14"/>
        <v>4.4819669999999999E-2</v>
      </c>
      <c r="G178" s="78" t="s">
        <v>249</v>
      </c>
      <c r="H178" s="40"/>
      <c r="I178" s="40"/>
      <c r="J178" s="69">
        <f t="shared" si="11"/>
        <v>9.3013994554699379E-3</v>
      </c>
      <c r="K178" s="70">
        <f t="shared" si="12"/>
        <v>3.5518270544530064E-2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1.8578846690405104E-2</v>
      </c>
      <c r="E179" s="88">
        <f t="shared" si="13"/>
        <v>4.4819666487935318E-2</v>
      </c>
      <c r="F179" s="88">
        <f t="shared" si="14"/>
        <v>4.4819669999999999E-2</v>
      </c>
      <c r="G179" s="44" t="s">
        <v>249</v>
      </c>
      <c r="H179" s="40"/>
      <c r="I179" s="40"/>
      <c r="J179" s="69">
        <f t="shared" si="11"/>
        <v>1.8578846690405104E-2</v>
      </c>
      <c r="K179" s="70">
        <f t="shared" si="12"/>
        <v>2.6240823309594895E-2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8.4503789406326149E-3</v>
      </c>
      <c r="E180" s="88">
        <f t="shared" si="13"/>
        <v>4.4819666487935318E-2</v>
      </c>
      <c r="F180" s="88">
        <f t="shared" si="14"/>
        <v>4.4819669999999999E-2</v>
      </c>
      <c r="G180" s="44" t="s">
        <v>249</v>
      </c>
      <c r="H180" s="40"/>
      <c r="I180" s="40"/>
      <c r="J180" s="69">
        <f t="shared" si="11"/>
        <v>8.4503789406326149E-3</v>
      </c>
      <c r="K180" s="70">
        <f t="shared" si="12"/>
        <v>3.6369291059367384E-2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6.8954481332871354E-2</v>
      </c>
      <c r="E181" s="88">
        <f t="shared" si="13"/>
        <v>0.10785169904858938</v>
      </c>
      <c r="F181" s="88">
        <f t="shared" si="14"/>
        <v>0.10785169999999999</v>
      </c>
      <c r="G181" s="44" t="s">
        <v>249</v>
      </c>
      <c r="H181" s="40"/>
      <c r="I181" s="40"/>
      <c r="J181" s="69">
        <f t="shared" si="11"/>
        <v>6.8954481332871354E-2</v>
      </c>
      <c r="K181" s="70">
        <f t="shared" si="12"/>
        <v>3.8897218667128641E-2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3.2630988078783285E-2</v>
      </c>
      <c r="E182" s="88">
        <f t="shared" si="13"/>
        <v>5.5292847679666822E-2</v>
      </c>
      <c r="F182" s="88">
        <f t="shared" si="14"/>
        <v>5.5292849999999998E-2</v>
      </c>
      <c r="G182" s="44" t="s">
        <v>249</v>
      </c>
      <c r="H182" s="40"/>
      <c r="I182" s="40"/>
      <c r="J182" s="69">
        <f t="shared" si="11"/>
        <v>3.2630988078783285E-2</v>
      </c>
      <c r="K182" s="70">
        <f t="shared" si="12"/>
        <v>2.2661861921216712E-2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6.4485079921824159E-2</v>
      </c>
      <c r="E183" s="88">
        <f t="shared" si="13"/>
        <v>7.315128234393968E-2</v>
      </c>
      <c r="F183" s="88">
        <f t="shared" si="14"/>
        <v>7.3151279999999999E-2</v>
      </c>
      <c r="G183" s="44"/>
      <c r="H183" s="40"/>
      <c r="I183" s="40"/>
      <c r="J183" s="69">
        <f t="shared" si="11"/>
        <v>6.4485079921824159E-2</v>
      </c>
      <c r="K183" s="70">
        <f t="shared" si="12"/>
        <v>8.6662000781758397E-3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6.4485079921824159E-2</v>
      </c>
      <c r="E184" s="88">
        <f t="shared" si="13"/>
        <v>7.315128234393968E-2</v>
      </c>
      <c r="F184" s="88">
        <f t="shared" si="14"/>
        <v>7.3151279999999999E-2</v>
      </c>
      <c r="G184" s="44"/>
      <c r="H184" s="40"/>
      <c r="I184" s="40"/>
      <c r="J184" s="69">
        <f t="shared" si="11"/>
        <v>6.4485079921824159E-2</v>
      </c>
      <c r="K184" s="70">
        <f t="shared" si="12"/>
        <v>8.6662000781758397E-3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6.4485079921824159E-2</v>
      </c>
      <c r="E185" s="88">
        <f t="shared" si="13"/>
        <v>7.315128234393968E-2</v>
      </c>
      <c r="F185" s="88">
        <f t="shared" si="14"/>
        <v>7.3151279999999999E-2</v>
      </c>
      <c r="G185" s="44"/>
      <c r="H185" s="40"/>
      <c r="I185" s="40"/>
      <c r="J185" s="69">
        <f t="shared" si="11"/>
        <v>6.4485079921824159E-2</v>
      </c>
      <c r="K185" s="70">
        <f t="shared" si="12"/>
        <v>8.6662000781758397E-3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6.4485079921824159E-2</v>
      </c>
      <c r="E186" s="88">
        <f t="shared" si="13"/>
        <v>7.315128234393968E-2</v>
      </c>
      <c r="F186" s="88">
        <f t="shared" si="14"/>
        <v>7.3151279999999999E-2</v>
      </c>
      <c r="G186" s="78"/>
      <c r="H186" s="40"/>
      <c r="I186" s="40"/>
      <c r="J186" s="69">
        <f t="shared" si="11"/>
        <v>6.4485079921824159E-2</v>
      </c>
      <c r="K186" s="70">
        <f t="shared" si="12"/>
        <v>8.6662000781758397E-3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6.4485079921824159E-2</v>
      </c>
      <c r="E187" s="88">
        <f t="shared" si="13"/>
        <v>7.315128234393968E-2</v>
      </c>
      <c r="F187" s="88">
        <f t="shared" si="14"/>
        <v>7.3151279999999999E-2</v>
      </c>
      <c r="G187" s="78"/>
      <c r="H187" s="40"/>
      <c r="I187" s="40"/>
      <c r="J187" s="69">
        <f t="shared" si="11"/>
        <v>6.4485079921824159E-2</v>
      </c>
      <c r="K187" s="70">
        <f t="shared" si="12"/>
        <v>8.6662000781758397E-3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6.4485079921824159E-2</v>
      </c>
      <c r="E188" s="88">
        <f t="shared" si="13"/>
        <v>7.315128234393968E-2</v>
      </c>
      <c r="F188" s="88">
        <f t="shared" si="14"/>
        <v>7.3151279999999999E-2</v>
      </c>
      <c r="G188" s="78"/>
      <c r="H188" s="40"/>
      <c r="I188" s="40"/>
      <c r="J188" s="69">
        <f t="shared" si="11"/>
        <v>6.4485079921824159E-2</v>
      </c>
      <c r="K188" s="70">
        <f t="shared" si="12"/>
        <v>8.6662000781758397E-3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6.4485079921824159E-2</v>
      </c>
      <c r="E189" s="88">
        <f t="shared" si="13"/>
        <v>7.315128234393968E-2</v>
      </c>
      <c r="F189" s="88">
        <f t="shared" si="14"/>
        <v>7.3151279999999999E-2</v>
      </c>
      <c r="G189" s="78"/>
      <c r="H189" s="40"/>
      <c r="I189" s="40"/>
      <c r="J189" s="69">
        <f t="shared" si="11"/>
        <v>6.4485079921824159E-2</v>
      </c>
      <c r="K189" s="70">
        <f t="shared" si="12"/>
        <v>8.6662000781758397E-3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7.0502986949100413E-2</v>
      </c>
      <c r="E190" s="88">
        <f t="shared" si="13"/>
        <v>0.10785169904858938</v>
      </c>
      <c r="F190" s="88">
        <f t="shared" si="14"/>
        <v>0.10785169999999999</v>
      </c>
      <c r="G190" s="78" t="s">
        <v>249</v>
      </c>
      <c r="H190" s="40"/>
      <c r="I190" s="40"/>
      <c r="J190" s="69">
        <f t="shared" si="11"/>
        <v>7.0502986949100413E-2</v>
      </c>
      <c r="K190" s="70">
        <f t="shared" si="12"/>
        <v>3.7348713050899582E-2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6.4485079921824159E-2</v>
      </c>
      <c r="E191" s="88">
        <f t="shared" si="13"/>
        <v>7.315128234393968E-2</v>
      </c>
      <c r="F191" s="88">
        <f t="shared" si="14"/>
        <v>7.3151279999999999E-2</v>
      </c>
      <c r="G191" s="78"/>
      <c r="H191" s="40"/>
      <c r="I191" s="40"/>
      <c r="J191" s="69">
        <f t="shared" si="11"/>
        <v>6.4485079921824159E-2</v>
      </c>
      <c r="K191" s="70">
        <f t="shared" si="12"/>
        <v>8.6662000781758397E-3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4.3190800068304905E-2</v>
      </c>
      <c r="E192" s="88">
        <f t="shared" si="13"/>
        <v>4.4819666487935318E-2</v>
      </c>
      <c r="F192" s="88">
        <f t="shared" si="14"/>
        <v>4.4819669999999999E-2</v>
      </c>
      <c r="G192" s="78"/>
      <c r="H192" s="40"/>
      <c r="I192" s="40"/>
      <c r="J192" s="69">
        <f t="shared" si="11"/>
        <v>4.3190800068304905E-2</v>
      </c>
      <c r="K192" s="70">
        <f t="shared" si="12"/>
        <v>1.6288699316950941E-3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0.11144655070486582</v>
      </c>
      <c r="E193" s="88">
        <f t="shared" si="13"/>
        <v>0.12129579403304047</v>
      </c>
      <c r="F193" s="88">
        <f t="shared" si="14"/>
        <v>0.12129579</v>
      </c>
      <c r="G193" s="44"/>
      <c r="H193" s="40"/>
      <c r="I193" s="40"/>
      <c r="J193" s="69">
        <f t="shared" si="11"/>
        <v>0.11144655070486582</v>
      </c>
      <c r="K193" s="70">
        <f t="shared" si="12"/>
        <v>9.8492392951341767E-3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6.6031782931645138E-3</v>
      </c>
      <c r="E194" s="88">
        <f t="shared" si="13"/>
        <v>4.4819666487935318E-2</v>
      </c>
      <c r="F194" s="88">
        <f t="shared" si="14"/>
        <v>4.4819669999999999E-2</v>
      </c>
      <c r="G194" s="44" t="s">
        <v>249</v>
      </c>
      <c r="H194" s="40"/>
      <c r="I194" s="40"/>
      <c r="J194" s="69">
        <f t="shared" ref="J194:J256" si="15">+D194</f>
        <v>6.6031782931645138E-3</v>
      </c>
      <c r="K194" s="70">
        <f t="shared" ref="K194:K256" si="16">F194-J194</f>
        <v>3.8216491706835484E-2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6.6031782931645138E-3</v>
      </c>
      <c r="E195" s="88">
        <f t="shared" ref="E195:E258" si="17">IF(AND(G195="X",D195&lt;$N$17),VLOOKUP(D195,$N$7:$Q$51,4,1),IF(D195&lt;$N$17,VLOOKUP(D195,$N$7:$P$51,3,1),IF(G195="X",VLOOKUP(D195,$N$7:$R$51,4,1),VLOOKUP(D195,$N$7:$R$51,3,1))))</f>
        <v>4.4819666487935318E-2</v>
      </c>
      <c r="F195" s="88">
        <f t="shared" ref="F195:F258" si="18">ROUND(E195,8)</f>
        <v>4.4819669999999999E-2</v>
      </c>
      <c r="G195" s="78" t="s">
        <v>249</v>
      </c>
      <c r="H195" s="40"/>
      <c r="I195" s="40"/>
      <c r="J195" s="69">
        <f t="shared" si="15"/>
        <v>6.6031782931645138E-3</v>
      </c>
      <c r="K195" s="70">
        <f t="shared" si="16"/>
        <v>3.8216491706835484E-2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0.14224735672762784</v>
      </c>
      <c r="E196" s="88">
        <f t="shared" si="17"/>
        <v>0.1532646926277042</v>
      </c>
      <c r="F196" s="88">
        <f t="shared" si="18"/>
        <v>0.15326469000000001</v>
      </c>
      <c r="G196" s="78"/>
      <c r="H196" s="40"/>
      <c r="I196" s="40"/>
      <c r="J196" s="69">
        <f t="shared" si="15"/>
        <v>0.14224735672762784</v>
      </c>
      <c r="K196" s="70">
        <f t="shared" si="16"/>
        <v>1.1017333272372171E-2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1.2673212843862577E-2</v>
      </c>
      <c r="E197" s="88">
        <f t="shared" si="17"/>
        <v>4.4819666487935318E-2</v>
      </c>
      <c r="F197" s="88">
        <f t="shared" si="18"/>
        <v>4.4819669999999999E-2</v>
      </c>
      <c r="G197" s="78" t="s">
        <v>249</v>
      </c>
      <c r="H197" s="40"/>
      <c r="I197" s="40"/>
      <c r="J197" s="69">
        <f t="shared" si="15"/>
        <v>1.2673212843862577E-2</v>
      </c>
      <c r="K197" s="70">
        <f t="shared" si="16"/>
        <v>3.2146457156137426E-2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0.10587328083015325</v>
      </c>
      <c r="E198" s="88">
        <f t="shared" si="17"/>
        <v>0.10785169904858938</v>
      </c>
      <c r="F198" s="88">
        <f t="shared" si="18"/>
        <v>0.10785169999999999</v>
      </c>
      <c r="G198" s="44"/>
      <c r="H198" s="40"/>
      <c r="I198" s="40"/>
      <c r="J198" s="69">
        <f t="shared" si="15"/>
        <v>0.10587328083015325</v>
      </c>
      <c r="K198" s="70">
        <f t="shared" si="16"/>
        <v>1.9784191698467429E-3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4.0516470363165732E-2</v>
      </c>
      <c r="E199" s="88">
        <f t="shared" si="17"/>
        <v>4.2813348607433577E-2</v>
      </c>
      <c r="F199" s="88">
        <f t="shared" si="18"/>
        <v>4.281335E-2</v>
      </c>
      <c r="G199" s="78"/>
      <c r="H199" s="40"/>
      <c r="I199" s="40"/>
      <c r="J199" s="69">
        <f t="shared" si="15"/>
        <v>4.0516470363165732E-2</v>
      </c>
      <c r="K199" s="70">
        <f t="shared" si="16"/>
        <v>2.2968796368342675E-3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7.3230640243258427E-2</v>
      </c>
      <c r="E200" s="88">
        <f t="shared" si="17"/>
        <v>9.0207141080870717E-2</v>
      </c>
      <c r="F200" s="88">
        <f t="shared" si="18"/>
        <v>9.0207140000000005E-2</v>
      </c>
      <c r="G200" s="44"/>
      <c r="H200" s="40"/>
      <c r="I200" s="40"/>
      <c r="J200" s="69">
        <f t="shared" si="15"/>
        <v>7.3230640243258427E-2</v>
      </c>
      <c r="K200" s="70">
        <f t="shared" si="16"/>
        <v>1.6976499756741578E-2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9.3013994554699379E-3</v>
      </c>
      <c r="E201" s="88">
        <f t="shared" si="17"/>
        <v>4.4819666487935318E-2</v>
      </c>
      <c r="F201" s="88">
        <f t="shared" si="18"/>
        <v>4.4819669999999999E-2</v>
      </c>
      <c r="G201" s="78" t="s">
        <v>249</v>
      </c>
      <c r="H201" s="40"/>
      <c r="I201" s="40"/>
      <c r="J201" s="69">
        <f t="shared" si="15"/>
        <v>9.3013994554699379E-3</v>
      </c>
      <c r="K201" s="70">
        <f t="shared" si="16"/>
        <v>3.5518270544530064E-2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1.7253390644759847E-2</v>
      </c>
      <c r="E202" s="88">
        <f t="shared" si="17"/>
        <v>4.4819666487935318E-2</v>
      </c>
      <c r="F202" s="88">
        <f t="shared" si="18"/>
        <v>4.4819669999999999E-2</v>
      </c>
      <c r="G202" s="78" t="s">
        <v>249</v>
      </c>
      <c r="H202" s="40"/>
      <c r="I202" s="40"/>
      <c r="J202" s="69">
        <f t="shared" si="15"/>
        <v>1.7253390644759847E-2</v>
      </c>
      <c r="K202" s="70">
        <f t="shared" si="16"/>
        <v>2.7566279355240152E-2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6.4485079921824159E-2</v>
      </c>
      <c r="E203" s="88">
        <f t="shared" si="17"/>
        <v>7.315128234393968E-2</v>
      </c>
      <c r="F203" s="88">
        <f t="shared" si="18"/>
        <v>7.3151279999999999E-2</v>
      </c>
      <c r="G203" s="78"/>
      <c r="H203" s="40"/>
      <c r="I203" s="40"/>
      <c r="J203" s="69">
        <f t="shared" si="15"/>
        <v>6.4485079921824159E-2</v>
      </c>
      <c r="K203" s="70">
        <f t="shared" si="16"/>
        <v>8.6662000781758397E-3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7"/>
        <v>4.4819666487935318E-2</v>
      </c>
      <c r="F204" s="88">
        <f t="shared" si="18"/>
        <v>4.4819669999999999E-2</v>
      </c>
      <c r="G204" s="44"/>
      <c r="H204" s="40"/>
      <c r="I204" s="40"/>
      <c r="J204" s="69">
        <f t="shared" si="15"/>
        <v>4.4067747276866881E-2</v>
      </c>
      <c r="K204" s="70">
        <f t="shared" si="16"/>
        <v>7.5192272313311798E-4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6.6031782931645138E-3</v>
      </c>
      <c r="E205" s="88">
        <f t="shared" si="17"/>
        <v>4.4819666487935318E-2</v>
      </c>
      <c r="F205" s="88">
        <f t="shared" si="18"/>
        <v>4.4819669999999999E-2</v>
      </c>
      <c r="G205" s="44" t="s">
        <v>249</v>
      </c>
      <c r="H205" s="40"/>
      <c r="I205" s="40"/>
      <c r="J205" s="69">
        <f t="shared" si="15"/>
        <v>6.6031782931645138E-3</v>
      </c>
      <c r="K205" s="70">
        <f t="shared" si="16"/>
        <v>3.8216491706835484E-2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2.9329911787267154E-2</v>
      </c>
      <c r="E206" s="88">
        <f t="shared" si="17"/>
        <v>5.5292847679666822E-2</v>
      </c>
      <c r="F206" s="88">
        <f t="shared" si="18"/>
        <v>5.5292849999999998E-2</v>
      </c>
      <c r="G206" s="78" t="s">
        <v>249</v>
      </c>
      <c r="H206" s="40"/>
      <c r="I206" s="40"/>
      <c r="J206" s="69">
        <f t="shared" si="15"/>
        <v>2.9329911787267154E-2</v>
      </c>
      <c r="K206" s="70">
        <f t="shared" si="16"/>
        <v>2.5962938212732843E-2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2.9329911787267154E-2</v>
      </c>
      <c r="E207" s="88">
        <f t="shared" si="17"/>
        <v>5.5292847679666822E-2</v>
      </c>
      <c r="F207" s="88">
        <f t="shared" si="18"/>
        <v>5.5292849999999998E-2</v>
      </c>
      <c r="G207" s="78" t="s">
        <v>249</v>
      </c>
      <c r="H207" s="40"/>
      <c r="I207" s="40"/>
      <c r="J207" s="69">
        <f t="shared" si="15"/>
        <v>2.9329911787267154E-2</v>
      </c>
      <c r="K207" s="70">
        <f t="shared" si="16"/>
        <v>2.5962938212732843E-2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2.9329911787267154E-2</v>
      </c>
      <c r="E208" s="88">
        <f t="shared" si="17"/>
        <v>5.5292847679666822E-2</v>
      </c>
      <c r="F208" s="88">
        <f t="shared" si="18"/>
        <v>5.5292849999999998E-2</v>
      </c>
      <c r="G208" s="44" t="s">
        <v>249</v>
      </c>
      <c r="H208" s="40"/>
      <c r="I208" s="40"/>
      <c r="J208" s="69">
        <f t="shared" si="15"/>
        <v>2.9329911787267154E-2</v>
      </c>
      <c r="K208" s="70">
        <f t="shared" si="16"/>
        <v>2.5962938212732843E-2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2.9329911787267154E-2</v>
      </c>
      <c r="E209" s="88">
        <f t="shared" si="17"/>
        <v>5.5292847679666822E-2</v>
      </c>
      <c r="F209" s="88">
        <f t="shared" si="18"/>
        <v>5.5292849999999998E-2</v>
      </c>
      <c r="G209" s="44" t="s">
        <v>249</v>
      </c>
      <c r="H209" s="40"/>
      <c r="I209" s="40"/>
      <c r="J209" s="69">
        <f t="shared" si="15"/>
        <v>2.9329911787267154E-2</v>
      </c>
      <c r="K209" s="70">
        <f t="shared" si="16"/>
        <v>2.5962938212732843E-2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2.9329911787267154E-2</v>
      </c>
      <c r="E210" s="88">
        <f t="shared" si="17"/>
        <v>5.5292847679666822E-2</v>
      </c>
      <c r="F210" s="88">
        <f t="shared" si="18"/>
        <v>5.5292849999999998E-2</v>
      </c>
      <c r="G210" s="44" t="s">
        <v>249</v>
      </c>
      <c r="H210" s="40"/>
      <c r="I210" s="40"/>
      <c r="J210" s="69">
        <f t="shared" si="15"/>
        <v>2.9329911787267154E-2</v>
      </c>
      <c r="K210" s="70">
        <f t="shared" si="16"/>
        <v>2.5962938212732843E-2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2.9329911787267154E-2</v>
      </c>
      <c r="E211" s="88">
        <f t="shared" si="17"/>
        <v>5.5292847679666822E-2</v>
      </c>
      <c r="F211" s="88">
        <f t="shared" si="18"/>
        <v>5.5292849999999998E-2</v>
      </c>
      <c r="G211" s="44" t="s">
        <v>249</v>
      </c>
      <c r="H211" s="40"/>
      <c r="I211" s="40"/>
      <c r="J211" s="69">
        <f t="shared" si="15"/>
        <v>2.9329911787267154E-2</v>
      </c>
      <c r="K211" s="70">
        <f t="shared" si="16"/>
        <v>2.5962938212732843E-2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2.9329911787267154E-2</v>
      </c>
      <c r="E212" s="88">
        <f t="shared" si="17"/>
        <v>5.5292847679666822E-2</v>
      </c>
      <c r="F212" s="88">
        <f t="shared" si="18"/>
        <v>5.5292849999999998E-2</v>
      </c>
      <c r="G212" s="44" t="s">
        <v>249</v>
      </c>
      <c r="H212" s="40"/>
      <c r="I212" s="40"/>
      <c r="J212" s="69">
        <f t="shared" si="15"/>
        <v>2.9329911787267154E-2</v>
      </c>
      <c r="K212" s="70">
        <f t="shared" si="16"/>
        <v>2.5962938212732843E-2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2.9329911787267154E-2</v>
      </c>
      <c r="E213" s="88">
        <f t="shared" si="17"/>
        <v>5.5292847679666822E-2</v>
      </c>
      <c r="F213" s="88">
        <f t="shared" si="18"/>
        <v>5.5292849999999998E-2</v>
      </c>
      <c r="G213" s="44" t="s">
        <v>249</v>
      </c>
      <c r="H213" s="40"/>
      <c r="I213" s="40"/>
      <c r="J213" s="69">
        <f t="shared" si="15"/>
        <v>2.9329911787267154E-2</v>
      </c>
      <c r="K213" s="70">
        <f t="shared" si="16"/>
        <v>2.5962938212732843E-2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9.3013994554699379E-3</v>
      </c>
      <c r="E214" s="88">
        <f t="shared" si="17"/>
        <v>4.4819666487935318E-2</v>
      </c>
      <c r="F214" s="88">
        <f t="shared" si="18"/>
        <v>4.4819669999999999E-2</v>
      </c>
      <c r="G214" s="44" t="s">
        <v>249</v>
      </c>
      <c r="H214" s="40"/>
      <c r="I214" s="40"/>
      <c r="J214" s="69">
        <f t="shared" si="15"/>
        <v>9.3013994554699379E-3</v>
      </c>
      <c r="K214" s="70">
        <f t="shared" si="16"/>
        <v>3.5518270544530064E-2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1.8578846690405104E-2</v>
      </c>
      <c r="E215" s="88">
        <f t="shared" si="17"/>
        <v>4.4819666487935318E-2</v>
      </c>
      <c r="F215" s="88">
        <f t="shared" si="18"/>
        <v>4.4819669999999999E-2</v>
      </c>
      <c r="G215" s="44" t="s">
        <v>249</v>
      </c>
      <c r="H215" s="40"/>
      <c r="I215" s="40"/>
      <c r="J215" s="69">
        <f t="shared" si="15"/>
        <v>1.8578846690405104E-2</v>
      </c>
      <c r="K215" s="70">
        <f t="shared" si="16"/>
        <v>2.6240823309594895E-2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9.3152637685162271E-3</v>
      </c>
      <c r="E216" s="88">
        <f t="shared" si="17"/>
        <v>4.4819666487935318E-2</v>
      </c>
      <c r="F216" s="88">
        <f t="shared" si="18"/>
        <v>4.4819669999999999E-2</v>
      </c>
      <c r="G216" s="44" t="s">
        <v>249</v>
      </c>
      <c r="H216" s="40"/>
      <c r="I216" s="40"/>
      <c r="J216" s="69">
        <f t="shared" si="15"/>
        <v>9.3152637685162271E-3</v>
      </c>
      <c r="K216" s="70">
        <f t="shared" si="16"/>
        <v>3.5504406231483772E-2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11">
        <v>0.10761614497922689</v>
      </c>
      <c r="E217" s="89">
        <f t="shared" si="17"/>
        <v>0.12564584158618891</v>
      </c>
      <c r="F217" s="89">
        <f t="shared" si="18"/>
        <v>0.12564584000000001</v>
      </c>
      <c r="G217" s="44" t="s">
        <v>249</v>
      </c>
      <c r="H217" s="40"/>
      <c r="I217" s="40"/>
      <c r="J217" s="69">
        <f t="shared" si="15"/>
        <v>0.10761614497922689</v>
      </c>
      <c r="K217" s="70">
        <f t="shared" si="16"/>
        <v>1.8029695020773118E-2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1.2067663112467507E-2</v>
      </c>
      <c r="E218" s="88">
        <f t="shared" si="17"/>
        <v>4.4819666487935318E-2</v>
      </c>
      <c r="F218" s="88">
        <f t="shared" si="18"/>
        <v>4.4819669999999999E-2</v>
      </c>
      <c r="G218" s="44" t="s">
        <v>249</v>
      </c>
      <c r="H218" s="40"/>
      <c r="I218" s="40"/>
      <c r="J218" s="69">
        <f t="shared" si="15"/>
        <v>1.2067663112467507E-2</v>
      </c>
      <c r="K218" s="70">
        <f t="shared" si="16"/>
        <v>3.2752006887532492E-2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5.5411114283178381E-2</v>
      </c>
      <c r="E219" s="88">
        <f t="shared" si="17"/>
        <v>6.4485079921824159E-2</v>
      </c>
      <c r="F219" s="88">
        <f t="shared" si="18"/>
        <v>6.448508E-2</v>
      </c>
      <c r="G219" s="44"/>
      <c r="H219" s="40"/>
      <c r="I219" s="40"/>
      <c r="J219" s="69">
        <f t="shared" si="15"/>
        <v>5.5411114283178381E-2</v>
      </c>
      <c r="K219" s="70">
        <f t="shared" si="16"/>
        <v>9.0739657168216192E-3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6.4485079921824159E-2</v>
      </c>
      <c r="E220" s="88">
        <f t="shared" si="17"/>
        <v>7.315128234393968E-2</v>
      </c>
      <c r="F220" s="88">
        <f t="shared" si="18"/>
        <v>7.3151279999999999E-2</v>
      </c>
      <c r="G220" s="44"/>
      <c r="H220" s="40"/>
      <c r="I220" s="40"/>
      <c r="J220" s="69">
        <f t="shared" si="15"/>
        <v>6.4485079921824159E-2</v>
      </c>
      <c r="K220" s="70">
        <f t="shared" si="16"/>
        <v>8.6662000781758397E-3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6.8954481332871354E-2</v>
      </c>
      <c r="E221" s="88">
        <f>IF(AND(G221="X",D221&lt;$N$17),VLOOKUP(D221,$N$7:$Q$51,4,1),IF(D221&lt;$N$17,VLOOKUP(D221,$N$7:$P$51,3,1),IF(G221="X",VLOOKUP(D221,$N$7:$R$51,4,1),VLOOKUP(D221,$N$7:$R$51,3,1))))</f>
        <v>0.10785169904858938</v>
      </c>
      <c r="F221" s="88">
        <f t="shared" si="18"/>
        <v>0.10785169999999999</v>
      </c>
      <c r="G221" s="44" t="s">
        <v>249</v>
      </c>
      <c r="H221" s="40"/>
      <c r="I221" s="40"/>
      <c r="J221" s="69">
        <f t="shared" si="15"/>
        <v>6.8954481332871354E-2</v>
      </c>
      <c r="K221" s="70">
        <f t="shared" si="16"/>
        <v>3.8897218667128641E-2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6.8954481332871354E-2</v>
      </c>
      <c r="E222" s="88">
        <f t="shared" si="17"/>
        <v>0.10785169904858938</v>
      </c>
      <c r="F222" s="88">
        <f t="shared" si="18"/>
        <v>0.10785169999999999</v>
      </c>
      <c r="G222" s="44" t="s">
        <v>249</v>
      </c>
      <c r="H222" s="40"/>
      <c r="I222" s="40"/>
      <c r="J222" s="69">
        <f t="shared" si="15"/>
        <v>6.8954481332871354E-2</v>
      </c>
      <c r="K222" s="70">
        <f t="shared" si="16"/>
        <v>3.8897218667128641E-2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1.6021932879394921E-2</v>
      </c>
      <c r="E223" s="88">
        <f t="shared" si="17"/>
        <v>2.6489818485501637E-2</v>
      </c>
      <c r="F223" s="88">
        <f t="shared" si="18"/>
        <v>2.6489820000000001E-2</v>
      </c>
      <c r="G223" s="78"/>
      <c r="H223" s="40"/>
      <c r="I223" s="40"/>
      <c r="J223" s="69">
        <f t="shared" si="15"/>
        <v>1.6021932879394921E-2</v>
      </c>
      <c r="K223" s="70">
        <f t="shared" si="16"/>
        <v>1.046788712060508E-2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4.2931430427317535E-2</v>
      </c>
      <c r="E224" s="88">
        <f t="shared" si="17"/>
        <v>4.4819666487935318E-2</v>
      </c>
      <c r="F224" s="88">
        <f t="shared" si="18"/>
        <v>4.4819669999999999E-2</v>
      </c>
      <c r="G224" s="78"/>
      <c r="H224" s="40"/>
      <c r="I224" s="40"/>
      <c r="J224" s="69">
        <f t="shared" si="15"/>
        <v>4.2931430427317535E-2</v>
      </c>
      <c r="K224" s="70">
        <f t="shared" si="16"/>
        <v>1.8882395726824638E-3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5.9731670282095486E-2</v>
      </c>
      <c r="E225" s="88">
        <f t="shared" si="17"/>
        <v>9.0207141080870717E-2</v>
      </c>
      <c r="F225" s="88">
        <f t="shared" si="18"/>
        <v>9.0207140000000005E-2</v>
      </c>
      <c r="G225" s="44" t="s">
        <v>249</v>
      </c>
      <c r="H225" s="40"/>
      <c r="I225" s="40"/>
      <c r="J225" s="69">
        <f t="shared" si="15"/>
        <v>5.9731670282095486E-2</v>
      </c>
      <c r="K225" s="70">
        <f t="shared" si="16"/>
        <v>3.0475469717904519E-2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5.9731670282095486E-2</v>
      </c>
      <c r="E226" s="88">
        <f t="shared" si="17"/>
        <v>9.0207141080870717E-2</v>
      </c>
      <c r="F226" s="88">
        <f t="shared" si="18"/>
        <v>9.0207140000000005E-2</v>
      </c>
      <c r="G226" s="44" t="s">
        <v>249</v>
      </c>
      <c r="H226" s="40"/>
      <c r="I226" s="40"/>
      <c r="J226" s="69">
        <f t="shared" si="15"/>
        <v>5.9731670282095486E-2</v>
      </c>
      <c r="K226" s="70">
        <f t="shared" si="16"/>
        <v>3.0475469717904519E-2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1.0256096512562448E-2</v>
      </c>
      <c r="E227" s="88">
        <f t="shared" si="17"/>
        <v>4.4819666487935318E-2</v>
      </c>
      <c r="F227" s="88">
        <f t="shared" si="18"/>
        <v>4.4819669999999999E-2</v>
      </c>
      <c r="G227" s="44" t="s">
        <v>249</v>
      </c>
      <c r="H227" s="40"/>
      <c r="I227" s="40"/>
      <c r="J227" s="69">
        <f t="shared" si="15"/>
        <v>1.0256096512562448E-2</v>
      </c>
      <c r="K227" s="70">
        <f t="shared" si="16"/>
        <v>3.4563573487437549E-2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7.6211409107535093E-3</v>
      </c>
      <c r="E228" s="88">
        <f t="shared" si="17"/>
        <v>4.4819666487935318E-2</v>
      </c>
      <c r="F228" s="88">
        <f t="shared" si="18"/>
        <v>4.4819669999999999E-2</v>
      </c>
      <c r="G228" s="44" t="s">
        <v>249</v>
      </c>
      <c r="H228" s="40"/>
      <c r="I228" s="40"/>
      <c r="J228" s="69">
        <f t="shared" si="15"/>
        <v>7.6211409107535093E-3</v>
      </c>
      <c r="K228" s="70">
        <f t="shared" si="16"/>
        <v>3.7198529089246493E-2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0.10800873509483103</v>
      </c>
      <c r="E229" s="88">
        <f t="shared" si="17"/>
        <v>0.12129579403304047</v>
      </c>
      <c r="F229" s="88">
        <f t="shared" si="18"/>
        <v>0.12129579</v>
      </c>
      <c r="G229" s="44"/>
      <c r="H229" s="40"/>
      <c r="I229" s="40"/>
      <c r="J229" s="69">
        <f t="shared" si="15"/>
        <v>0.10800873509483103</v>
      </c>
      <c r="K229" s="70">
        <f t="shared" si="16"/>
        <v>1.3287054905168974E-2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0.10800873509483103</v>
      </c>
      <c r="E230" s="88">
        <f t="shared" si="17"/>
        <v>0.12129579403304047</v>
      </c>
      <c r="F230" s="88">
        <f t="shared" si="18"/>
        <v>0.12129579</v>
      </c>
      <c r="G230" s="44"/>
      <c r="H230" s="40"/>
      <c r="I230" s="40"/>
      <c r="J230" s="69">
        <f t="shared" si="15"/>
        <v>0.10800873509483103</v>
      </c>
      <c r="K230" s="70">
        <f t="shared" si="16"/>
        <v>1.3287054905168974E-2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1.2067663112467507E-2</v>
      </c>
      <c r="E231" s="88">
        <f t="shared" si="17"/>
        <v>4.4819666487935318E-2</v>
      </c>
      <c r="F231" s="88">
        <f t="shared" si="18"/>
        <v>4.4819669999999999E-2</v>
      </c>
      <c r="G231" s="44" t="s">
        <v>249</v>
      </c>
      <c r="H231" s="40"/>
      <c r="I231" s="40"/>
      <c r="J231" s="69">
        <f t="shared" si="15"/>
        <v>1.2067663112467507E-2</v>
      </c>
      <c r="K231" s="70">
        <f t="shared" si="16"/>
        <v>3.2752006887532492E-2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5.180329758910087E-2</v>
      </c>
      <c r="E232" s="88">
        <f t="shared" si="17"/>
        <v>5.5292847679666822E-2</v>
      </c>
      <c r="F232" s="88">
        <f t="shared" si="18"/>
        <v>5.5292849999999998E-2</v>
      </c>
      <c r="G232" s="44"/>
      <c r="H232" s="40"/>
      <c r="I232" s="40"/>
      <c r="J232" s="69">
        <f t="shared" si="15"/>
        <v>5.180329758910087E-2</v>
      </c>
      <c r="K232" s="70">
        <f t="shared" si="16"/>
        <v>3.4895524108991272E-3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4.0484975681098455E-2</v>
      </c>
      <c r="E233" s="88">
        <f t="shared" si="17"/>
        <v>4.2813348607433577E-2</v>
      </c>
      <c r="F233" s="88">
        <f t="shared" si="18"/>
        <v>4.281335E-2</v>
      </c>
      <c r="G233" s="78"/>
      <c r="H233" s="40"/>
      <c r="I233" s="40"/>
      <c r="J233" s="69">
        <f t="shared" si="15"/>
        <v>4.0484975681098455E-2</v>
      </c>
      <c r="K233" s="70">
        <f t="shared" si="16"/>
        <v>2.3283743189015452E-3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6.4485079921824159E-2</v>
      </c>
      <c r="E234" s="88">
        <f t="shared" si="17"/>
        <v>7.315128234393968E-2</v>
      </c>
      <c r="F234" s="88">
        <f t="shared" si="18"/>
        <v>7.3151279999999999E-2</v>
      </c>
      <c r="G234" s="78"/>
      <c r="H234" s="40"/>
      <c r="I234" s="40"/>
      <c r="J234" s="69">
        <f t="shared" si="15"/>
        <v>6.4485079921824159E-2</v>
      </c>
      <c r="K234" s="70">
        <f t="shared" si="16"/>
        <v>8.6662000781758397E-3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2.9329911787267154E-2</v>
      </c>
      <c r="E235" s="88">
        <f t="shared" si="17"/>
        <v>5.5292847679666822E-2</v>
      </c>
      <c r="F235" s="88">
        <f t="shared" si="18"/>
        <v>5.5292849999999998E-2</v>
      </c>
      <c r="G235" s="44" t="s">
        <v>249</v>
      </c>
      <c r="H235" s="40"/>
      <c r="I235" s="40"/>
      <c r="J235" s="69">
        <f t="shared" si="15"/>
        <v>2.9329911787267154E-2</v>
      </c>
      <c r="K235" s="70">
        <f t="shared" si="16"/>
        <v>2.5962938212732843E-2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2.9329911787267154E-2</v>
      </c>
      <c r="E236" s="88">
        <f t="shared" si="17"/>
        <v>5.5292847679666822E-2</v>
      </c>
      <c r="F236" s="88">
        <f t="shared" si="18"/>
        <v>5.5292849999999998E-2</v>
      </c>
      <c r="G236" s="78" t="s">
        <v>249</v>
      </c>
      <c r="H236" s="40"/>
      <c r="I236" s="40"/>
      <c r="J236" s="69">
        <f t="shared" si="15"/>
        <v>2.9329911787267154E-2</v>
      </c>
      <c r="K236" s="70">
        <f t="shared" si="16"/>
        <v>2.5962938212732843E-2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2.9329911787267154E-2</v>
      </c>
      <c r="E237" s="88">
        <f t="shared" si="17"/>
        <v>5.5292847679666822E-2</v>
      </c>
      <c r="F237" s="88">
        <f t="shared" si="18"/>
        <v>5.5292849999999998E-2</v>
      </c>
      <c r="G237" s="78" t="s">
        <v>249</v>
      </c>
      <c r="H237" s="40"/>
      <c r="I237" s="40"/>
      <c r="J237" s="69">
        <f t="shared" si="15"/>
        <v>2.9329911787267154E-2</v>
      </c>
      <c r="K237" s="70">
        <f t="shared" si="16"/>
        <v>2.5962938212732843E-2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2.9329911787267154E-2</v>
      </c>
      <c r="E238" s="88">
        <f t="shared" si="17"/>
        <v>5.5292847679666822E-2</v>
      </c>
      <c r="F238" s="88">
        <f t="shared" si="18"/>
        <v>5.5292849999999998E-2</v>
      </c>
      <c r="G238" s="78" t="s">
        <v>249</v>
      </c>
      <c r="H238" s="40"/>
      <c r="I238" s="40"/>
      <c r="J238" s="69">
        <f t="shared" si="15"/>
        <v>2.9329911787267154E-2</v>
      </c>
      <c r="K238" s="70">
        <f t="shared" si="16"/>
        <v>2.5962938212732843E-2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2.9329911787267154E-2</v>
      </c>
      <c r="E239" s="88">
        <f t="shared" si="17"/>
        <v>5.5292847679666822E-2</v>
      </c>
      <c r="F239" s="88">
        <f t="shared" si="18"/>
        <v>5.5292849999999998E-2</v>
      </c>
      <c r="G239" s="44" t="s">
        <v>249</v>
      </c>
      <c r="H239" s="40"/>
      <c r="I239" s="40"/>
      <c r="J239" s="69">
        <f t="shared" si="15"/>
        <v>2.9329911787267154E-2</v>
      </c>
      <c r="K239" s="70">
        <f t="shared" si="16"/>
        <v>2.5962938212732843E-2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2.9329911787267154E-2</v>
      </c>
      <c r="E240" s="88">
        <f t="shared" si="17"/>
        <v>5.5292847679666822E-2</v>
      </c>
      <c r="F240" s="88">
        <f t="shared" si="18"/>
        <v>5.5292849999999998E-2</v>
      </c>
      <c r="G240" s="44" t="s">
        <v>249</v>
      </c>
      <c r="H240" s="40"/>
      <c r="I240" s="40"/>
      <c r="J240" s="69">
        <f t="shared" si="15"/>
        <v>2.9329911787267154E-2</v>
      </c>
      <c r="K240" s="70">
        <f t="shared" si="16"/>
        <v>2.5962938212732843E-2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2.9329911787267154E-2</v>
      </c>
      <c r="E241" s="88">
        <f t="shared" si="17"/>
        <v>5.5292847679666822E-2</v>
      </c>
      <c r="F241" s="88">
        <f t="shared" si="18"/>
        <v>5.5292849999999998E-2</v>
      </c>
      <c r="G241" s="44" t="s">
        <v>249</v>
      </c>
      <c r="H241" s="40"/>
      <c r="I241" s="40"/>
      <c r="J241" s="69">
        <f t="shared" si="15"/>
        <v>2.9329911787267154E-2</v>
      </c>
      <c r="K241" s="70">
        <f t="shared" si="16"/>
        <v>2.5962938212732843E-2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2.9329911787267154E-2</v>
      </c>
      <c r="E242" s="88">
        <f t="shared" si="17"/>
        <v>5.5292847679666822E-2</v>
      </c>
      <c r="F242" s="88">
        <f t="shared" si="18"/>
        <v>5.5292849999999998E-2</v>
      </c>
      <c r="G242" s="44" t="s">
        <v>249</v>
      </c>
      <c r="H242" s="40"/>
      <c r="I242" s="40"/>
      <c r="J242" s="69">
        <f t="shared" si="15"/>
        <v>2.9329911787267154E-2</v>
      </c>
      <c r="K242" s="70">
        <f t="shared" si="16"/>
        <v>2.5962938212732843E-2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2.9329911787267154E-2</v>
      </c>
      <c r="E243" s="88">
        <f t="shared" si="17"/>
        <v>5.5292847679666822E-2</v>
      </c>
      <c r="F243" s="88">
        <f t="shared" si="18"/>
        <v>5.5292849999999998E-2</v>
      </c>
      <c r="G243" s="44" t="s">
        <v>249</v>
      </c>
      <c r="H243" s="40"/>
      <c r="I243" s="40"/>
      <c r="J243" s="69">
        <f t="shared" si="15"/>
        <v>2.9329911787267154E-2</v>
      </c>
      <c r="K243" s="70">
        <f t="shared" si="16"/>
        <v>2.5962938212732843E-2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7.6211409107535093E-3</v>
      </c>
      <c r="E244" s="88">
        <f t="shared" si="17"/>
        <v>4.4819666487935318E-2</v>
      </c>
      <c r="F244" s="88">
        <f t="shared" si="18"/>
        <v>4.4819669999999999E-2</v>
      </c>
      <c r="G244" s="44" t="s">
        <v>249</v>
      </c>
      <c r="H244" s="40"/>
      <c r="I244" s="40"/>
      <c r="J244" s="69">
        <f t="shared" si="15"/>
        <v>7.6211409107535093E-3</v>
      </c>
      <c r="K244" s="70">
        <f t="shared" si="16"/>
        <v>3.7198529089246493E-2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5.0678088623833731E-3</v>
      </c>
      <c r="E245" s="88">
        <f t="shared" si="17"/>
        <v>4.4819666487935318E-2</v>
      </c>
      <c r="F245" s="88">
        <f t="shared" si="18"/>
        <v>4.4819669999999999E-2</v>
      </c>
      <c r="G245" s="44" t="s">
        <v>249</v>
      </c>
      <c r="H245" s="40"/>
      <c r="I245" s="40"/>
      <c r="J245" s="69">
        <f t="shared" si="15"/>
        <v>5.0678088623833731E-3</v>
      </c>
      <c r="K245" s="70">
        <f t="shared" si="16"/>
        <v>3.9751861137616626E-2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6.4485079921824159E-2</v>
      </c>
      <c r="E246" s="88">
        <f t="shared" si="17"/>
        <v>7.315128234393968E-2</v>
      </c>
      <c r="F246" s="88">
        <f t="shared" si="18"/>
        <v>7.3151279999999999E-2</v>
      </c>
      <c r="G246" s="44"/>
      <c r="H246" s="40"/>
      <c r="I246" s="40"/>
      <c r="J246" s="69">
        <f t="shared" si="15"/>
        <v>6.4485079921824159E-2</v>
      </c>
      <c r="K246" s="70">
        <f t="shared" si="16"/>
        <v>8.6662000781758397E-3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1.0580210539486877E-2</v>
      </c>
      <c r="E247" s="88">
        <f t="shared" si="17"/>
        <v>4.4819666487935318E-2</v>
      </c>
      <c r="F247" s="88">
        <f t="shared" si="18"/>
        <v>4.4819669999999999E-2</v>
      </c>
      <c r="G247" s="44" t="s">
        <v>249</v>
      </c>
      <c r="H247" s="40"/>
      <c r="I247" s="40"/>
      <c r="J247" s="69">
        <f t="shared" si="15"/>
        <v>1.0580210539486877E-2</v>
      </c>
      <c r="K247" s="70">
        <f t="shared" si="16"/>
        <v>3.4239459460513121E-2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9.0160295780727946E-3</v>
      </c>
      <c r="E248" s="88">
        <f t="shared" si="17"/>
        <v>4.4819666487935318E-2</v>
      </c>
      <c r="F248" s="88">
        <f t="shared" si="18"/>
        <v>4.4819669999999999E-2</v>
      </c>
      <c r="G248" s="44" t="s">
        <v>249</v>
      </c>
      <c r="H248" s="40"/>
      <c r="I248" s="40"/>
      <c r="J248" s="69">
        <f t="shared" si="15"/>
        <v>9.0160295780727946E-3</v>
      </c>
      <c r="K248" s="70">
        <f t="shared" si="16"/>
        <v>3.5803640421927206E-2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1.5089506679150847E-2</v>
      </c>
      <c r="E249" s="88">
        <f t="shared" si="17"/>
        <v>4.4819666487935318E-2</v>
      </c>
      <c r="F249" s="88">
        <f t="shared" si="18"/>
        <v>4.4819669999999999E-2</v>
      </c>
      <c r="G249" s="44" t="s">
        <v>249</v>
      </c>
      <c r="H249" s="40"/>
      <c r="I249" s="40"/>
      <c r="J249" s="69">
        <f t="shared" si="15"/>
        <v>1.5089506679150847E-2</v>
      </c>
      <c r="K249" s="70">
        <f t="shared" si="16"/>
        <v>2.973016332084915E-2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6.5803904750728259E-3</v>
      </c>
      <c r="E250" s="88">
        <f t="shared" si="17"/>
        <v>4.4819666487935318E-2</v>
      </c>
      <c r="F250" s="88">
        <f t="shared" si="18"/>
        <v>4.4819669999999999E-2</v>
      </c>
      <c r="G250" s="78" t="s">
        <v>249</v>
      </c>
      <c r="H250" s="40"/>
      <c r="I250" s="40"/>
      <c r="J250" s="69">
        <f t="shared" si="15"/>
        <v>6.5803904750728259E-3</v>
      </c>
      <c r="K250" s="70">
        <f t="shared" si="16"/>
        <v>3.8239279524927172E-2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5.9731670282095486E-2</v>
      </c>
      <c r="E251" s="88">
        <f t="shared" si="17"/>
        <v>6.4485079921824159E-2</v>
      </c>
      <c r="F251" s="88">
        <f t="shared" si="18"/>
        <v>6.448508E-2</v>
      </c>
      <c r="G251" s="44"/>
      <c r="H251" s="40"/>
      <c r="I251" s="40"/>
      <c r="J251" s="69">
        <f t="shared" si="15"/>
        <v>5.9731670282095486E-2</v>
      </c>
      <c r="K251" s="70">
        <f t="shared" si="16"/>
        <v>4.7534097179045137E-3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6.4485079921824159E-2</v>
      </c>
      <c r="E252" s="88">
        <f t="shared" si="17"/>
        <v>7.315128234393968E-2</v>
      </c>
      <c r="F252" s="88">
        <f t="shared" si="18"/>
        <v>7.3151279999999999E-2</v>
      </c>
      <c r="G252" s="44"/>
      <c r="H252" s="40"/>
      <c r="I252" s="40"/>
      <c r="J252" s="69">
        <f t="shared" si="15"/>
        <v>6.4485079921824159E-2</v>
      </c>
      <c r="K252" s="70">
        <f t="shared" si="16"/>
        <v>8.6662000781758397E-3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6.4485079921824159E-2</v>
      </c>
      <c r="E253" s="88">
        <f t="shared" si="17"/>
        <v>7.315128234393968E-2</v>
      </c>
      <c r="F253" s="88">
        <f t="shared" si="18"/>
        <v>7.3151279999999999E-2</v>
      </c>
      <c r="G253" s="44"/>
      <c r="H253" s="40"/>
      <c r="I253" s="40"/>
      <c r="J253" s="69">
        <f t="shared" si="15"/>
        <v>6.4485079921824159E-2</v>
      </c>
      <c r="K253" s="70">
        <f t="shared" si="16"/>
        <v>8.6662000781758397E-3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9.3013994554699379E-3</v>
      </c>
      <c r="E254" s="88">
        <f t="shared" si="17"/>
        <v>4.4819666487935318E-2</v>
      </c>
      <c r="F254" s="88">
        <f t="shared" si="18"/>
        <v>4.4819669999999999E-2</v>
      </c>
      <c r="G254" s="44" t="s">
        <v>249</v>
      </c>
      <c r="H254" s="40"/>
      <c r="I254" s="40"/>
      <c r="J254" s="69">
        <f t="shared" si="15"/>
        <v>9.3013994554699379E-3</v>
      </c>
      <c r="K254" s="70">
        <f t="shared" si="16"/>
        <v>3.5518270544530064E-2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2.3065741781131428E-2</v>
      </c>
      <c r="E255" s="88">
        <f t="shared" si="17"/>
        <v>4.4819666487935318E-2</v>
      </c>
      <c r="F255" s="89">
        <f t="shared" si="18"/>
        <v>4.4819669999999999E-2</v>
      </c>
      <c r="G255" s="78" t="s">
        <v>249</v>
      </c>
      <c r="H255" s="40"/>
      <c r="I255" s="40"/>
      <c r="J255" s="69">
        <f t="shared" si="15"/>
        <v>2.3065741781131428E-2</v>
      </c>
      <c r="K255" s="70">
        <f t="shared" si="16"/>
        <v>2.1753928218868571E-2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2.6726661204790565E-2</v>
      </c>
      <c r="E256" s="88">
        <f t="shared" si="17"/>
        <v>5.5292847679666822E-2</v>
      </c>
      <c r="F256" s="88">
        <f t="shared" si="18"/>
        <v>5.5292849999999998E-2</v>
      </c>
      <c r="G256" s="78" t="s">
        <v>249</v>
      </c>
      <c r="H256" s="40"/>
      <c r="I256" s="40"/>
      <c r="J256" s="69">
        <f t="shared" si="15"/>
        <v>2.6726661204790565E-2</v>
      </c>
      <c r="K256" s="70">
        <f t="shared" si="16"/>
        <v>2.8566188795209432E-2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2.6726661204790565E-2</v>
      </c>
      <c r="E257" s="88">
        <f t="shared" si="17"/>
        <v>5.5292847679666822E-2</v>
      </c>
      <c r="F257" s="88">
        <f t="shared" si="18"/>
        <v>5.5292849999999998E-2</v>
      </c>
      <c r="G257" s="78" t="s">
        <v>249</v>
      </c>
      <c r="H257" s="40"/>
      <c r="I257" s="40"/>
      <c r="J257" s="69">
        <f t="shared" ref="J257:J320" si="19">+D257</f>
        <v>2.6726661204790565E-2</v>
      </c>
      <c r="K257" s="70">
        <f t="shared" ref="K257:K320" si="20">F257-J257</f>
        <v>2.8566188795209432E-2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9.3013994554699379E-3</v>
      </c>
      <c r="E258" s="88">
        <f t="shared" si="17"/>
        <v>4.4819666487935318E-2</v>
      </c>
      <c r="F258" s="88">
        <f t="shared" si="18"/>
        <v>4.4819669999999999E-2</v>
      </c>
      <c r="G258" s="44" t="s">
        <v>249</v>
      </c>
      <c r="H258" s="40"/>
      <c r="I258" s="40"/>
      <c r="J258" s="69">
        <f t="shared" si="19"/>
        <v>9.3013994554699379E-3</v>
      </c>
      <c r="K258" s="70">
        <f t="shared" si="20"/>
        <v>3.5518270544530064E-2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9.3013994554699379E-3</v>
      </c>
      <c r="E259" s="88">
        <f t="shared" ref="E259:E322" si="21">IF(AND(G259="X",D259&lt;$N$17),VLOOKUP(D259,$N$7:$Q$51,4,1),IF(D259&lt;$N$17,VLOOKUP(D259,$N$7:$P$51,3,1),IF(G259="X",VLOOKUP(D259,$N$7:$R$51,4,1),VLOOKUP(D259,$N$7:$R$51,3,1))))</f>
        <v>4.4819666487935318E-2</v>
      </c>
      <c r="F259" s="88">
        <f t="shared" ref="F259:F322" si="22">ROUND(E259,8)</f>
        <v>4.4819669999999999E-2</v>
      </c>
      <c r="G259" s="44" t="s">
        <v>249</v>
      </c>
      <c r="H259" s="40"/>
      <c r="I259" s="40"/>
      <c r="J259" s="69">
        <f t="shared" si="19"/>
        <v>9.3013994554699379E-3</v>
      </c>
      <c r="K259" s="70">
        <f t="shared" si="20"/>
        <v>3.5518270544530064E-2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1.5089506679150847E-2</v>
      </c>
      <c r="E260" s="88">
        <f t="shared" si="21"/>
        <v>4.4819666487935318E-2</v>
      </c>
      <c r="F260" s="88">
        <f t="shared" si="22"/>
        <v>4.4819669999999999E-2</v>
      </c>
      <c r="G260" s="44" t="s">
        <v>249</v>
      </c>
      <c r="H260" s="40"/>
      <c r="I260" s="40"/>
      <c r="J260" s="69">
        <f t="shared" si="19"/>
        <v>1.5089506679150847E-2</v>
      </c>
      <c r="K260" s="70">
        <f t="shared" si="20"/>
        <v>2.973016332084915E-2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1.8578846690405104E-2</v>
      </c>
      <c r="E261" s="88">
        <f t="shared" si="21"/>
        <v>4.4819666487935318E-2</v>
      </c>
      <c r="F261" s="88">
        <f t="shared" si="22"/>
        <v>4.4819669999999999E-2</v>
      </c>
      <c r="G261" s="44" t="s">
        <v>249</v>
      </c>
      <c r="H261" s="40"/>
      <c r="I261" s="40"/>
      <c r="J261" s="69">
        <f t="shared" si="19"/>
        <v>1.8578846690405104E-2</v>
      </c>
      <c r="K261" s="70">
        <f t="shared" si="20"/>
        <v>2.6240823309594895E-2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1.0094090869182426E-2</v>
      </c>
      <c r="E262" s="88">
        <f t="shared" si="21"/>
        <v>4.4819666487935318E-2</v>
      </c>
      <c r="F262" s="88">
        <f t="shared" si="22"/>
        <v>4.4819669999999999E-2</v>
      </c>
      <c r="G262" s="44" t="s">
        <v>249</v>
      </c>
      <c r="H262" s="40"/>
      <c r="I262" s="40"/>
      <c r="J262" s="69">
        <f t="shared" si="19"/>
        <v>1.0094090869182426E-2</v>
      </c>
      <c r="K262" s="70">
        <f t="shared" si="20"/>
        <v>3.4725579130817572E-2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6.6031782931645138E-3</v>
      </c>
      <c r="E263" s="88">
        <f t="shared" si="21"/>
        <v>4.4819666487935318E-2</v>
      </c>
      <c r="F263" s="88">
        <f t="shared" si="22"/>
        <v>4.4819669999999999E-2</v>
      </c>
      <c r="G263" s="44" t="s">
        <v>249</v>
      </c>
      <c r="H263" s="40"/>
      <c r="I263" s="40"/>
      <c r="J263" s="69">
        <f t="shared" si="19"/>
        <v>6.6031782931645138E-3</v>
      </c>
      <c r="K263" s="70">
        <f t="shared" si="20"/>
        <v>3.8216491706835484E-2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0.18428506892113095</v>
      </c>
      <c r="E264" s="88">
        <f t="shared" si="21"/>
        <v>0.19530240482120731</v>
      </c>
      <c r="F264" s="88">
        <f t="shared" si="22"/>
        <v>0.19530239999999999</v>
      </c>
      <c r="G264" s="44"/>
      <c r="H264" s="40"/>
      <c r="I264" s="40"/>
      <c r="J264" s="69">
        <f t="shared" si="19"/>
        <v>0.18428506892113095</v>
      </c>
      <c r="K264" s="70">
        <f t="shared" si="20"/>
        <v>1.1017331078869042E-2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9.1323758863578075E-2</v>
      </c>
      <c r="E265" s="88">
        <f t="shared" si="21"/>
        <v>0.10785169904858938</v>
      </c>
      <c r="F265" s="88">
        <f t="shared" si="22"/>
        <v>0.10785169999999999</v>
      </c>
      <c r="G265" s="44"/>
      <c r="H265" s="40"/>
      <c r="I265" s="40"/>
      <c r="J265" s="69">
        <f t="shared" si="19"/>
        <v>9.1323758863578075E-2</v>
      </c>
      <c r="K265" s="70">
        <f t="shared" si="20"/>
        <v>1.652794113642192E-2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3.1711092952287682E-2</v>
      </c>
      <c r="E266" s="88">
        <f t="shared" si="21"/>
        <v>5.5292847679666822E-2</v>
      </c>
      <c r="F266" s="88">
        <f t="shared" si="22"/>
        <v>5.5292849999999998E-2</v>
      </c>
      <c r="G266" s="44" t="s">
        <v>249</v>
      </c>
      <c r="H266" s="40"/>
      <c r="I266" s="40"/>
      <c r="J266" s="69">
        <f t="shared" si="19"/>
        <v>3.1711092952287682E-2</v>
      </c>
      <c r="K266" s="70">
        <f t="shared" si="20"/>
        <v>2.3581757047712315E-2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9.3004181595148214E-2</v>
      </c>
      <c r="E267" s="88">
        <f t="shared" si="21"/>
        <v>0.10785169904858938</v>
      </c>
      <c r="F267" s="88">
        <f t="shared" si="22"/>
        <v>0.10785169999999999</v>
      </c>
      <c r="G267" s="44"/>
      <c r="H267" s="40"/>
      <c r="I267" s="40"/>
      <c r="J267" s="69">
        <f t="shared" si="19"/>
        <v>9.3004181595148214E-2</v>
      </c>
      <c r="K267" s="70">
        <f t="shared" si="20"/>
        <v>1.4847518404851781E-2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6.4485079921824159E-2</v>
      </c>
      <c r="E268" s="88">
        <f t="shared" si="21"/>
        <v>7.315128234393968E-2</v>
      </c>
      <c r="F268" s="88">
        <f t="shared" si="22"/>
        <v>7.3151279999999999E-2</v>
      </c>
      <c r="G268" s="44"/>
      <c r="H268" s="40"/>
      <c r="I268" s="40"/>
      <c r="J268" s="69">
        <f t="shared" si="19"/>
        <v>6.4485079921824159E-2</v>
      </c>
      <c r="K268" s="70">
        <f t="shared" si="20"/>
        <v>8.6662000781758397E-3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5.6824783384209293E-2</v>
      </c>
      <c r="E269" s="88">
        <f t="shared" si="21"/>
        <v>9.0207141080870717E-2</v>
      </c>
      <c r="F269" s="88">
        <f t="shared" si="22"/>
        <v>9.0207140000000005E-2</v>
      </c>
      <c r="G269" s="78" t="s">
        <v>249</v>
      </c>
      <c r="H269" s="40"/>
      <c r="I269" s="40"/>
      <c r="J269" s="69">
        <f t="shared" si="19"/>
        <v>5.6824783384209293E-2</v>
      </c>
      <c r="K269" s="70">
        <f t="shared" si="20"/>
        <v>3.3382356615790712E-2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5.3727509196835671E-3</v>
      </c>
      <c r="E270" s="88">
        <f t="shared" si="21"/>
        <v>2.6489818485501637E-2</v>
      </c>
      <c r="F270" s="88">
        <f t="shared" si="22"/>
        <v>2.6489820000000001E-2</v>
      </c>
      <c r="G270" s="44"/>
      <c r="H270" s="40"/>
      <c r="I270" s="40"/>
      <c r="J270" s="69">
        <f t="shared" si="19"/>
        <v>5.3727509196835671E-3</v>
      </c>
      <c r="K270" s="70">
        <f t="shared" si="20"/>
        <v>2.1117069080316433E-2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5.6824783384209293E-2</v>
      </c>
      <c r="E271" s="88">
        <f t="shared" si="21"/>
        <v>6.4485079921824159E-2</v>
      </c>
      <c r="F271" s="88">
        <f t="shared" si="22"/>
        <v>6.448508E-2</v>
      </c>
      <c r="G271" s="78"/>
      <c r="H271" s="40"/>
      <c r="I271" s="40"/>
      <c r="J271" s="69">
        <f t="shared" si="19"/>
        <v>5.6824783384209293E-2</v>
      </c>
      <c r="K271" s="70">
        <f t="shared" si="20"/>
        <v>7.6602966157907071E-3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2.5224948708436005E-2</v>
      </c>
      <c r="E272" s="88">
        <f t="shared" si="21"/>
        <v>4.4819666487935318E-2</v>
      </c>
      <c r="F272" s="88">
        <f t="shared" si="22"/>
        <v>4.4819669999999999E-2</v>
      </c>
      <c r="G272" s="78" t="s">
        <v>249</v>
      </c>
      <c r="H272" s="40"/>
      <c r="I272" s="40"/>
      <c r="J272" s="69">
        <f t="shared" si="19"/>
        <v>2.5224948708436005E-2</v>
      </c>
      <c r="K272" s="70">
        <f t="shared" si="20"/>
        <v>1.9594721291563994E-2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1.4787913705782408E-2</v>
      </c>
      <c r="E273" s="88">
        <f t="shared" si="21"/>
        <v>4.4819666487935318E-2</v>
      </c>
      <c r="F273" s="88">
        <f t="shared" si="22"/>
        <v>4.4819669999999999E-2</v>
      </c>
      <c r="G273" s="78" t="s">
        <v>249</v>
      </c>
      <c r="H273" s="40"/>
      <c r="I273" s="40"/>
      <c r="J273" s="69">
        <f t="shared" si="19"/>
        <v>1.4787913705782408E-2</v>
      </c>
      <c r="K273" s="70">
        <f t="shared" si="20"/>
        <v>3.0031756294217591E-2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8.5334756990552499E-3</v>
      </c>
      <c r="E274" s="88">
        <f t="shared" si="21"/>
        <v>4.4819666487935318E-2</v>
      </c>
      <c r="F274" s="88">
        <f t="shared" si="22"/>
        <v>4.4819669999999999E-2</v>
      </c>
      <c r="G274" s="44" t="s">
        <v>249</v>
      </c>
      <c r="H274" s="40"/>
      <c r="I274" s="40"/>
      <c r="J274" s="69">
        <f t="shared" si="19"/>
        <v>8.5334756990552499E-3</v>
      </c>
      <c r="K274" s="70">
        <f t="shared" si="20"/>
        <v>3.6286194300944749E-2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2.2005426820473045E-2</v>
      </c>
      <c r="E275" s="88">
        <f t="shared" si="21"/>
        <v>4.4819666487935318E-2</v>
      </c>
      <c r="F275" s="88">
        <f t="shared" si="22"/>
        <v>4.4819669999999999E-2</v>
      </c>
      <c r="G275" s="44" t="s">
        <v>249</v>
      </c>
      <c r="H275" s="40"/>
      <c r="I275" s="40"/>
      <c r="J275" s="69">
        <f t="shared" si="19"/>
        <v>2.2005426820473045E-2</v>
      </c>
      <c r="K275" s="70">
        <f t="shared" si="20"/>
        <v>2.2814243179526954E-2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1.412051384969279E-2</v>
      </c>
      <c r="E276" s="88">
        <f t="shared" si="21"/>
        <v>4.4819666487935318E-2</v>
      </c>
      <c r="F276" s="88">
        <f t="shared" si="22"/>
        <v>4.4819669999999999E-2</v>
      </c>
      <c r="G276" s="44" t="s">
        <v>249</v>
      </c>
      <c r="H276" s="40"/>
      <c r="I276" s="40"/>
      <c r="J276" s="69">
        <f t="shared" si="19"/>
        <v>1.412051384969279E-2</v>
      </c>
      <c r="K276" s="70">
        <f t="shared" si="20"/>
        <v>3.0699156150307209E-2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4.0966767963866252E-2</v>
      </c>
      <c r="E277" s="88">
        <f t="shared" si="21"/>
        <v>5.5292847679666822E-2</v>
      </c>
      <c r="F277" s="88">
        <f t="shared" si="22"/>
        <v>5.5292849999999998E-2</v>
      </c>
      <c r="G277" s="44" t="s">
        <v>249</v>
      </c>
      <c r="H277" s="40"/>
      <c r="I277" s="40"/>
      <c r="J277" s="69">
        <f t="shared" si="19"/>
        <v>4.0966767963866252E-2</v>
      </c>
      <c r="K277" s="70">
        <f t="shared" si="20"/>
        <v>1.4326082036133746E-2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1.6114624472119983E-2</v>
      </c>
      <c r="E278" s="88">
        <f t="shared" si="21"/>
        <v>4.4819666487935318E-2</v>
      </c>
      <c r="F278" s="88">
        <f t="shared" si="22"/>
        <v>4.4819669999999999E-2</v>
      </c>
      <c r="G278" s="44" t="s">
        <v>249</v>
      </c>
      <c r="H278" s="40"/>
      <c r="I278" s="40"/>
      <c r="J278" s="69">
        <f t="shared" si="19"/>
        <v>1.6114624472119983E-2</v>
      </c>
      <c r="K278" s="70">
        <f t="shared" si="20"/>
        <v>2.8705045527880016E-2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1.0801143961474909E-2</v>
      </c>
      <c r="E279" s="88">
        <f t="shared" si="21"/>
        <v>4.4819666487935318E-2</v>
      </c>
      <c r="F279" s="88">
        <f t="shared" si="22"/>
        <v>4.4819669999999999E-2</v>
      </c>
      <c r="G279" s="44" t="s">
        <v>249</v>
      </c>
      <c r="H279" s="40"/>
      <c r="I279" s="40"/>
      <c r="J279" s="69">
        <f t="shared" si="19"/>
        <v>1.0801143961474909E-2</v>
      </c>
      <c r="K279" s="70">
        <f t="shared" si="20"/>
        <v>3.4018526038525093E-2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8.5311396398167205E-3</v>
      </c>
      <c r="E280" s="88">
        <f t="shared" si="21"/>
        <v>4.4819666487935318E-2</v>
      </c>
      <c r="F280" s="88">
        <f t="shared" si="22"/>
        <v>4.4819669999999999E-2</v>
      </c>
      <c r="G280" s="44" t="s">
        <v>249</v>
      </c>
      <c r="H280" s="40"/>
      <c r="I280" s="40"/>
      <c r="J280" s="69">
        <f t="shared" si="19"/>
        <v>8.5311396398167205E-3</v>
      </c>
      <c r="K280" s="70">
        <f t="shared" si="20"/>
        <v>3.6288530360183278E-2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5.5615461702826427E-2</v>
      </c>
      <c r="E281" s="88">
        <f t="shared" si="21"/>
        <v>6.4485079921824159E-2</v>
      </c>
      <c r="F281" s="88">
        <f t="shared" si="22"/>
        <v>6.448508E-2</v>
      </c>
      <c r="G281" s="44"/>
      <c r="H281" s="40"/>
      <c r="I281" s="40"/>
      <c r="J281" s="69">
        <f t="shared" si="19"/>
        <v>5.5615461702826427E-2</v>
      </c>
      <c r="K281" s="70">
        <f t="shared" si="20"/>
        <v>8.8696182971735732E-3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0.24986341036933435</v>
      </c>
      <c r="E282" s="88">
        <f t="shared" si="21"/>
        <v>0.26088074626941071</v>
      </c>
      <c r="F282" s="88">
        <f t="shared" si="22"/>
        <v>0.26088074999999999</v>
      </c>
      <c r="G282" s="44"/>
      <c r="H282" s="40"/>
      <c r="I282" s="40"/>
      <c r="J282" s="69">
        <f t="shared" si="19"/>
        <v>0.24986341036933435</v>
      </c>
      <c r="K282" s="70">
        <f t="shared" si="20"/>
        <v>1.1017339630665646E-2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0.21292471903095506</v>
      </c>
      <c r="E283" s="88">
        <f t="shared" si="21"/>
        <v>0.22394205493103142</v>
      </c>
      <c r="F283" s="88">
        <f t="shared" si="22"/>
        <v>0.22394205</v>
      </c>
      <c r="G283" s="44"/>
      <c r="H283" s="40"/>
      <c r="I283" s="40"/>
      <c r="J283" s="69">
        <f t="shared" si="19"/>
        <v>0.21292471903095506</v>
      </c>
      <c r="K283" s="70">
        <f t="shared" si="20"/>
        <v>1.1017330969044947E-2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0.29728126162634971</v>
      </c>
      <c r="E284" s="88">
        <f t="shared" si="21"/>
        <v>0.30829859752642608</v>
      </c>
      <c r="F284" s="88">
        <f t="shared" si="22"/>
        <v>0.30829859999999998</v>
      </c>
      <c r="G284" s="44"/>
      <c r="H284" s="40"/>
      <c r="I284" s="40"/>
      <c r="J284" s="69">
        <f t="shared" si="19"/>
        <v>0.29728126162634971</v>
      </c>
      <c r="K284" s="70">
        <f t="shared" si="20"/>
        <v>1.1017338373650265E-2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7.6985730764987229E-2</v>
      </c>
      <c r="E285" s="88">
        <f t="shared" si="21"/>
        <v>9.0207141080870717E-2</v>
      </c>
      <c r="F285" s="88">
        <f t="shared" si="22"/>
        <v>9.0207140000000005E-2</v>
      </c>
      <c r="G285" s="44"/>
      <c r="H285" s="40"/>
      <c r="I285" s="40"/>
      <c r="J285" s="69">
        <f t="shared" si="19"/>
        <v>7.6985730764987229E-2</v>
      </c>
      <c r="K285" s="70">
        <f t="shared" si="20"/>
        <v>1.3221409235012777E-2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0.1163176216754517</v>
      </c>
      <c r="E286" s="88">
        <f t="shared" si="21"/>
        <v>0.12129579403304047</v>
      </c>
      <c r="F286" s="88">
        <f t="shared" si="22"/>
        <v>0.12129579</v>
      </c>
      <c r="G286" s="44"/>
      <c r="H286" s="40"/>
      <c r="I286" s="40"/>
      <c r="J286" s="69">
        <f t="shared" si="19"/>
        <v>0.1163176216754517</v>
      </c>
      <c r="K286" s="70">
        <f t="shared" si="20"/>
        <v>4.9781683245482961E-3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9.9189954057245198E-3</v>
      </c>
      <c r="E287" s="88">
        <f t="shared" si="21"/>
        <v>4.4819666487935318E-2</v>
      </c>
      <c r="F287" s="88">
        <f t="shared" si="22"/>
        <v>4.4819669999999999E-2</v>
      </c>
      <c r="G287" s="44" t="s">
        <v>249</v>
      </c>
      <c r="H287" s="40"/>
      <c r="I287" s="40"/>
      <c r="J287" s="69">
        <f t="shared" si="19"/>
        <v>9.9189954057245198E-3</v>
      </c>
      <c r="K287" s="70">
        <f t="shared" si="20"/>
        <v>3.4900674594275483E-2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6.6031782931645138E-3</v>
      </c>
      <c r="E288" s="88">
        <f t="shared" si="21"/>
        <v>4.4819666487935318E-2</v>
      </c>
      <c r="F288" s="88">
        <f t="shared" si="22"/>
        <v>4.4819669999999999E-2</v>
      </c>
      <c r="G288" s="44" t="s">
        <v>249</v>
      </c>
      <c r="H288" s="40"/>
      <c r="I288" s="40"/>
      <c r="J288" s="69">
        <f t="shared" si="19"/>
        <v>6.6031782931645138E-3</v>
      </c>
      <c r="K288" s="70">
        <f t="shared" si="20"/>
        <v>3.8216491706835484E-2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6.6031782931645138E-3</v>
      </c>
      <c r="E289" s="88">
        <f t="shared" si="21"/>
        <v>4.4819666487935318E-2</v>
      </c>
      <c r="F289" s="88">
        <f t="shared" si="22"/>
        <v>4.4819669999999999E-2</v>
      </c>
      <c r="G289" s="44" t="s">
        <v>249</v>
      </c>
      <c r="H289" s="40"/>
      <c r="I289" s="40"/>
      <c r="J289" s="69">
        <f t="shared" si="19"/>
        <v>6.6031782931645138E-3</v>
      </c>
      <c r="K289" s="70">
        <f>F289-J289</f>
        <v>3.8216491706835484E-2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1.0094090869182426E-2</v>
      </c>
      <c r="E290" s="88">
        <f t="shared" si="21"/>
        <v>4.4819666487935318E-2</v>
      </c>
      <c r="F290" s="88">
        <f t="shared" si="22"/>
        <v>4.4819669999999999E-2</v>
      </c>
      <c r="G290" s="44" t="s">
        <v>249</v>
      </c>
      <c r="H290" s="40"/>
      <c r="I290" s="40"/>
      <c r="J290" s="69">
        <f t="shared" si="19"/>
        <v>1.0094090869182426E-2</v>
      </c>
      <c r="K290" s="70">
        <f t="shared" si="20"/>
        <v>3.4725579130817572E-2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6.4485079921824159E-2</v>
      </c>
      <c r="E291" s="88">
        <f t="shared" si="21"/>
        <v>7.315128234393968E-2</v>
      </c>
      <c r="F291" s="88">
        <f t="shared" si="22"/>
        <v>7.3151279999999999E-2</v>
      </c>
      <c r="G291" s="44"/>
      <c r="H291" s="40"/>
      <c r="I291" s="40"/>
      <c r="J291" s="69">
        <f t="shared" si="19"/>
        <v>6.4485079921824159E-2</v>
      </c>
      <c r="K291" s="70">
        <f t="shared" si="20"/>
        <v>8.6662000781758397E-3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6.4485079921824159E-2</v>
      </c>
      <c r="E292" s="88">
        <f t="shared" si="21"/>
        <v>7.315128234393968E-2</v>
      </c>
      <c r="F292" s="88">
        <f t="shared" si="22"/>
        <v>7.3151279999999999E-2</v>
      </c>
      <c r="G292" s="44"/>
      <c r="H292" s="40"/>
      <c r="I292" s="40"/>
      <c r="J292" s="69">
        <f t="shared" si="19"/>
        <v>6.4485079921824159E-2</v>
      </c>
      <c r="K292" s="70">
        <f t="shared" si="20"/>
        <v>8.6662000781758397E-3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6.4485079921824159E-2</v>
      </c>
      <c r="E293" s="88">
        <f t="shared" si="21"/>
        <v>7.315128234393968E-2</v>
      </c>
      <c r="F293" s="88">
        <f t="shared" si="22"/>
        <v>7.3151279999999999E-2</v>
      </c>
      <c r="G293" s="44"/>
      <c r="H293" s="40"/>
      <c r="I293" s="40"/>
      <c r="J293" s="69">
        <f t="shared" si="19"/>
        <v>6.4485079921824159E-2</v>
      </c>
      <c r="K293" s="70">
        <f t="shared" si="20"/>
        <v>8.6662000781758397E-3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8.4503789406326149E-3</v>
      </c>
      <c r="E294" s="88">
        <f t="shared" si="21"/>
        <v>4.4819666487935318E-2</v>
      </c>
      <c r="F294" s="88">
        <f t="shared" si="22"/>
        <v>4.4819669999999999E-2</v>
      </c>
      <c r="G294" s="44" t="s">
        <v>249</v>
      </c>
      <c r="H294" s="40"/>
      <c r="I294" s="40"/>
      <c r="J294" s="69">
        <f t="shared" si="19"/>
        <v>8.4503789406326149E-3</v>
      </c>
      <c r="K294" s="70">
        <f t="shared" si="20"/>
        <v>3.6369291059367384E-2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8.4503789406326149E-3</v>
      </c>
      <c r="E295" s="88">
        <f t="shared" si="21"/>
        <v>4.4819666487935318E-2</v>
      </c>
      <c r="F295" s="88">
        <f t="shared" si="22"/>
        <v>4.4819669999999999E-2</v>
      </c>
      <c r="G295" s="44" t="s">
        <v>249</v>
      </c>
      <c r="H295" s="40"/>
      <c r="I295" s="40"/>
      <c r="J295" s="69">
        <f t="shared" si="19"/>
        <v>8.4503789406326149E-3</v>
      </c>
      <c r="K295" s="70">
        <f t="shared" si="20"/>
        <v>3.6369291059367384E-2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4.4061146344379513E-2</v>
      </c>
      <c r="E296" s="88">
        <f t="shared" si="21"/>
        <v>4.4819666487935318E-2</v>
      </c>
      <c r="F296" s="88">
        <f t="shared" si="22"/>
        <v>4.4819669999999999E-2</v>
      </c>
      <c r="G296" s="78"/>
      <c r="H296" s="40"/>
      <c r="I296" s="40"/>
      <c r="J296" s="69">
        <f t="shared" si="19"/>
        <v>4.4061146344379513E-2</v>
      </c>
      <c r="K296" s="70">
        <f t="shared" si="20"/>
        <v>7.5852365562048552E-4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6.4485079921824159E-2</v>
      </c>
      <c r="E297" s="88">
        <f t="shared" si="21"/>
        <v>7.315128234393968E-2</v>
      </c>
      <c r="F297" s="88">
        <f t="shared" si="22"/>
        <v>7.3151279999999999E-2</v>
      </c>
      <c r="G297" s="44"/>
      <c r="H297" s="40"/>
      <c r="I297" s="40"/>
      <c r="J297" s="69">
        <f t="shared" si="19"/>
        <v>6.4485079921824159E-2</v>
      </c>
      <c r="K297" s="70">
        <f t="shared" si="20"/>
        <v>8.6662000781758397E-3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6.4485079921824159E-2</v>
      </c>
      <c r="E298" s="88">
        <f t="shared" si="21"/>
        <v>7.315128234393968E-2</v>
      </c>
      <c r="F298" s="88">
        <f t="shared" si="22"/>
        <v>7.3151279999999999E-2</v>
      </c>
      <c r="G298" s="44"/>
      <c r="H298" s="40"/>
      <c r="I298" s="40"/>
      <c r="J298" s="69">
        <f t="shared" si="19"/>
        <v>6.4485079921824159E-2</v>
      </c>
      <c r="K298" s="70">
        <f t="shared" si="20"/>
        <v>8.6662000781758397E-3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9.0160295780727946E-3</v>
      </c>
      <c r="E299" s="88">
        <f t="shared" si="21"/>
        <v>4.4819666487935318E-2</v>
      </c>
      <c r="F299" s="88">
        <f t="shared" si="22"/>
        <v>4.4819669999999999E-2</v>
      </c>
      <c r="G299" s="79" t="s">
        <v>249</v>
      </c>
      <c r="H299" s="40"/>
      <c r="I299" s="40"/>
      <c r="J299" s="69">
        <f t="shared" si="19"/>
        <v>9.0160295780727946E-3</v>
      </c>
      <c r="K299" s="70">
        <f t="shared" si="20"/>
        <v>3.5803640421927206E-2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1.2204666220006865E-2</v>
      </c>
      <c r="E300" s="88">
        <f t="shared" si="21"/>
        <v>4.4819666487935318E-2</v>
      </c>
      <c r="F300" s="88">
        <f t="shared" si="22"/>
        <v>4.4819669999999999E-2</v>
      </c>
      <c r="G300" s="79" t="s">
        <v>249</v>
      </c>
      <c r="H300" s="40"/>
      <c r="I300" s="40"/>
      <c r="J300" s="69">
        <f t="shared" si="19"/>
        <v>1.2204666220006865E-2</v>
      </c>
      <c r="K300" s="70">
        <f t="shared" si="20"/>
        <v>3.2615003779993136E-2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6.6031782931645138E-3</v>
      </c>
      <c r="E301" s="88">
        <f t="shared" si="21"/>
        <v>4.4819666487935318E-2</v>
      </c>
      <c r="F301" s="88">
        <f t="shared" si="22"/>
        <v>4.4819669999999999E-2</v>
      </c>
      <c r="G301" s="44" t="s">
        <v>249</v>
      </c>
      <c r="H301" s="40"/>
      <c r="I301" s="40"/>
      <c r="J301" s="69">
        <f t="shared" si="19"/>
        <v>6.6031782931645138E-3</v>
      </c>
      <c r="K301" s="70">
        <f t="shared" si="20"/>
        <v>3.8216491706835484E-2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9.0829173805750674E-3</v>
      </c>
      <c r="E302" s="88">
        <f t="shared" si="21"/>
        <v>4.4819666487935318E-2</v>
      </c>
      <c r="F302" s="88">
        <f t="shared" si="22"/>
        <v>4.4819669999999999E-2</v>
      </c>
      <c r="G302" s="44" t="s">
        <v>249</v>
      </c>
      <c r="H302" s="40"/>
      <c r="I302" s="40"/>
      <c r="J302" s="69">
        <f t="shared" si="19"/>
        <v>9.0829173805750674E-3</v>
      </c>
      <c r="K302" s="70">
        <f t="shared" si="20"/>
        <v>3.5736752619424932E-2</v>
      </c>
      <c r="AB302" s="59"/>
      <c r="AH302" s="46"/>
    </row>
    <row r="303" spans="1:34">
      <c r="A303" s="109">
        <v>1208</v>
      </c>
      <c r="B303" s="32" t="s">
        <v>372</v>
      </c>
      <c r="C303" s="32">
        <v>1208</v>
      </c>
      <c r="D303" s="98">
        <v>6.6031782931645138E-3</v>
      </c>
      <c r="E303" s="88">
        <f t="shared" si="21"/>
        <v>4.4819666487935318E-2</v>
      </c>
      <c r="F303" s="88">
        <f t="shared" si="22"/>
        <v>4.4819669999999999E-2</v>
      </c>
      <c r="G303" s="44" t="s">
        <v>249</v>
      </c>
      <c r="H303" s="40"/>
      <c r="I303" s="40"/>
      <c r="J303" s="69">
        <f t="shared" si="19"/>
        <v>6.6031782931645138E-3</v>
      </c>
      <c r="K303" s="70">
        <f t="shared" si="20"/>
        <v>3.8216491706835484E-2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6.6031782931645138E-3</v>
      </c>
      <c r="E304" s="88">
        <f t="shared" si="21"/>
        <v>4.4819666487935318E-2</v>
      </c>
      <c r="F304" s="88">
        <f t="shared" si="22"/>
        <v>4.4819669999999999E-2</v>
      </c>
      <c r="G304" s="44" t="s">
        <v>249</v>
      </c>
      <c r="H304" s="40"/>
      <c r="I304" s="40"/>
      <c r="J304" s="69">
        <f t="shared" si="19"/>
        <v>6.6031782931645138E-3</v>
      </c>
      <c r="K304" s="70">
        <f t="shared" si="20"/>
        <v>3.8216491706835484E-2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9.0829173805750674E-3</v>
      </c>
      <c r="E305" s="88">
        <f t="shared" si="21"/>
        <v>4.4819666487935318E-2</v>
      </c>
      <c r="F305" s="88">
        <f t="shared" si="22"/>
        <v>4.4819669999999999E-2</v>
      </c>
      <c r="G305" s="44" t="s">
        <v>249</v>
      </c>
      <c r="H305" s="40"/>
      <c r="I305" s="40"/>
      <c r="J305" s="69">
        <f t="shared" si="19"/>
        <v>9.0829173805750674E-3</v>
      </c>
      <c r="K305" s="70">
        <f t="shared" si="20"/>
        <v>3.5736752619424932E-2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1.6114624472119983E-2</v>
      </c>
      <c r="E306" s="88">
        <f t="shared" si="21"/>
        <v>4.4819666487935318E-2</v>
      </c>
      <c r="F306" s="88">
        <f t="shared" si="22"/>
        <v>4.4819669999999999E-2</v>
      </c>
      <c r="G306" s="44" t="s">
        <v>249</v>
      </c>
      <c r="H306" s="40"/>
      <c r="I306" s="40"/>
      <c r="J306" s="69">
        <f t="shared" si="19"/>
        <v>1.6114624472119983E-2</v>
      </c>
      <c r="K306" s="70">
        <f t="shared" si="20"/>
        <v>2.8705045527880016E-2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2.249568007292075E-2</v>
      </c>
      <c r="E307" s="88">
        <f t="shared" si="21"/>
        <v>4.4819666487935318E-2</v>
      </c>
      <c r="F307" s="88">
        <f t="shared" si="22"/>
        <v>4.4819669999999999E-2</v>
      </c>
      <c r="G307" s="44" t="s">
        <v>249</v>
      </c>
      <c r="H307" s="40"/>
      <c r="I307" s="40"/>
      <c r="J307" s="69">
        <f t="shared" si="19"/>
        <v>2.249568007292075E-2</v>
      </c>
      <c r="K307" s="70">
        <f t="shared" si="20"/>
        <v>2.2323989927079249E-2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1.1126655919407188E-2</v>
      </c>
      <c r="E308" s="88">
        <f t="shared" si="21"/>
        <v>4.4819666487935318E-2</v>
      </c>
      <c r="F308" s="88">
        <f t="shared" si="22"/>
        <v>4.4819669999999999E-2</v>
      </c>
      <c r="G308" s="44" t="s">
        <v>249</v>
      </c>
      <c r="H308" s="40"/>
      <c r="I308" s="40"/>
      <c r="J308" s="69">
        <f t="shared" si="19"/>
        <v>1.1126655919407188E-2</v>
      </c>
      <c r="K308" s="70">
        <f t="shared" si="20"/>
        <v>3.369301408059281E-2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8.7002487552748902E-3</v>
      </c>
      <c r="E309" s="88">
        <f t="shared" si="21"/>
        <v>4.4819666487935318E-2</v>
      </c>
      <c r="F309" s="88">
        <f t="shared" si="22"/>
        <v>4.4819669999999999E-2</v>
      </c>
      <c r="G309" s="44" t="s">
        <v>249</v>
      </c>
      <c r="H309" s="40"/>
      <c r="I309" s="40"/>
      <c r="J309" s="69">
        <f t="shared" si="19"/>
        <v>8.7002487552748902E-3</v>
      </c>
      <c r="K309" s="70">
        <f t="shared" si="20"/>
        <v>3.6119421244725107E-2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7.0507462976425479E-3</v>
      </c>
      <c r="E310" s="88">
        <f t="shared" si="21"/>
        <v>4.4819666487935318E-2</v>
      </c>
      <c r="F310" s="88">
        <f t="shared" si="22"/>
        <v>4.4819669999999999E-2</v>
      </c>
      <c r="G310" s="44" t="s">
        <v>249</v>
      </c>
      <c r="H310" s="40"/>
      <c r="I310" s="40"/>
      <c r="J310" s="69">
        <f t="shared" si="19"/>
        <v>7.0507462976425479E-3</v>
      </c>
      <c r="K310" s="70">
        <f t="shared" si="20"/>
        <v>3.7768923702357453E-2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1.0152661625440332E-2</v>
      </c>
      <c r="E311" s="88">
        <f t="shared" si="21"/>
        <v>4.4819666487935318E-2</v>
      </c>
      <c r="F311" s="88">
        <f t="shared" si="22"/>
        <v>4.4819669999999999E-2</v>
      </c>
      <c r="G311" s="44" t="s">
        <v>249</v>
      </c>
      <c r="H311" s="40"/>
      <c r="I311" s="40"/>
      <c r="J311" s="69">
        <f t="shared" si="19"/>
        <v>1.0152661625440332E-2</v>
      </c>
      <c r="K311" s="70">
        <f t="shared" si="20"/>
        <v>3.4667008374559667E-2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1.1766637621204529E-2</v>
      </c>
      <c r="E312" s="88">
        <f t="shared" si="21"/>
        <v>4.4819666487935318E-2</v>
      </c>
      <c r="F312" s="88">
        <f t="shared" si="22"/>
        <v>4.4819669999999999E-2</v>
      </c>
      <c r="G312" s="44" t="s">
        <v>249</v>
      </c>
      <c r="H312" s="40"/>
      <c r="I312" s="40"/>
      <c r="J312" s="69">
        <f t="shared" si="19"/>
        <v>1.1766637621204529E-2</v>
      </c>
      <c r="K312" s="70">
        <f t="shared" si="20"/>
        <v>3.305303237879547E-2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1.6959918474087437E-2</v>
      </c>
      <c r="E313" s="88">
        <f t="shared" si="21"/>
        <v>4.4819666487935318E-2</v>
      </c>
      <c r="F313" s="88">
        <f t="shared" si="22"/>
        <v>4.4819669999999999E-2</v>
      </c>
      <c r="G313" s="44" t="s">
        <v>249</v>
      </c>
      <c r="H313" s="40"/>
      <c r="I313" s="40"/>
      <c r="J313" s="69">
        <f t="shared" si="19"/>
        <v>1.6959918474087437E-2</v>
      </c>
      <c r="K313" s="70">
        <f t="shared" si="20"/>
        <v>2.7859751525912562E-2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9.0788370291637714E-3</v>
      </c>
      <c r="E314" s="88">
        <f t="shared" si="21"/>
        <v>4.4819666487935318E-2</v>
      </c>
      <c r="F314" s="88">
        <f t="shared" si="22"/>
        <v>4.4819669999999999E-2</v>
      </c>
      <c r="G314" s="44" t="s">
        <v>249</v>
      </c>
      <c r="H314" s="40"/>
      <c r="I314" s="40"/>
      <c r="J314" s="69">
        <f t="shared" si="19"/>
        <v>9.0788370291637714E-3</v>
      </c>
      <c r="K314" s="70">
        <f t="shared" si="20"/>
        <v>3.5740832970836231E-2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7.4289418509333616E-3</v>
      </c>
      <c r="E315" s="88">
        <f t="shared" si="21"/>
        <v>4.4819666487935318E-2</v>
      </c>
      <c r="F315" s="88">
        <f t="shared" si="22"/>
        <v>4.4819669999999999E-2</v>
      </c>
      <c r="G315" s="44" t="s">
        <v>249</v>
      </c>
      <c r="H315" s="40"/>
      <c r="I315" s="40"/>
      <c r="J315" s="69">
        <f t="shared" si="19"/>
        <v>7.4289418509333616E-3</v>
      </c>
      <c r="K315" s="70">
        <f t="shared" si="20"/>
        <v>3.7390728149066639E-2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1.8450447854564341E-2</v>
      </c>
      <c r="E316" s="88">
        <f t="shared" si="21"/>
        <v>4.4819666487935318E-2</v>
      </c>
      <c r="F316" s="88">
        <f t="shared" si="22"/>
        <v>4.4819669999999999E-2</v>
      </c>
      <c r="G316" s="44" t="s">
        <v>249</v>
      </c>
      <c r="H316" s="40"/>
      <c r="I316" s="40"/>
      <c r="J316" s="69">
        <f t="shared" si="19"/>
        <v>1.8450447854564341E-2</v>
      </c>
      <c r="K316" s="70">
        <f t="shared" si="20"/>
        <v>2.6369222145435658E-2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9.3004181595148214E-2</v>
      </c>
      <c r="E317" s="88">
        <f t="shared" si="21"/>
        <v>0.10785169904858938</v>
      </c>
      <c r="F317" s="88">
        <f t="shared" si="22"/>
        <v>0.10785169999999999</v>
      </c>
      <c r="G317" s="44"/>
      <c r="H317" s="40"/>
      <c r="I317" s="40"/>
      <c r="J317" s="69">
        <f t="shared" si="19"/>
        <v>9.3004181595148214E-2</v>
      </c>
      <c r="K317" s="70">
        <f t="shared" si="20"/>
        <v>1.4847518404851781E-2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1.0580210539486877E-2</v>
      </c>
      <c r="E318" s="88">
        <f t="shared" si="21"/>
        <v>4.4819666487935318E-2</v>
      </c>
      <c r="F318" s="88">
        <f t="shared" si="22"/>
        <v>4.4819669999999999E-2</v>
      </c>
      <c r="G318" s="44" t="s">
        <v>249</v>
      </c>
      <c r="H318" s="40"/>
      <c r="I318" s="40"/>
      <c r="J318" s="69">
        <f t="shared" si="19"/>
        <v>1.0580210539486877E-2</v>
      </c>
      <c r="K318" s="70">
        <f t="shared" si="20"/>
        <v>3.4239459460513121E-2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4.2734627394177604E-2</v>
      </c>
      <c r="E319" s="88">
        <f t="shared" si="21"/>
        <v>4.2813348607433577E-2</v>
      </c>
      <c r="F319" s="88">
        <f t="shared" si="22"/>
        <v>4.281335E-2</v>
      </c>
      <c r="G319" s="44"/>
      <c r="H319" s="40"/>
      <c r="I319" s="40"/>
      <c r="J319" s="69">
        <f t="shared" si="19"/>
        <v>4.2734627394177604E-2</v>
      </c>
      <c r="K319" s="70">
        <f t="shared" si="20"/>
        <v>7.8722605822395542E-5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6.4485079921824159E-2</v>
      </c>
      <c r="E320" s="88">
        <f t="shared" si="21"/>
        <v>7.315128234393968E-2</v>
      </c>
      <c r="F320" s="88">
        <f t="shared" si="22"/>
        <v>7.3151279999999999E-2</v>
      </c>
      <c r="G320" s="44"/>
      <c r="H320" s="40"/>
      <c r="I320" s="40"/>
      <c r="J320" s="69">
        <f t="shared" si="19"/>
        <v>6.4485079921824159E-2</v>
      </c>
      <c r="K320" s="70">
        <f t="shared" si="20"/>
        <v>8.6662000781758397E-3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9.0829173805750674E-3</v>
      </c>
      <c r="E321" s="88">
        <f t="shared" si="21"/>
        <v>4.4819666487935318E-2</v>
      </c>
      <c r="F321" s="88">
        <f t="shared" si="22"/>
        <v>4.4819669999999999E-2</v>
      </c>
      <c r="G321" s="44" t="s">
        <v>249</v>
      </c>
      <c r="H321" s="40"/>
      <c r="I321" s="40"/>
      <c r="J321" s="69">
        <f t="shared" ref="J321:J383" si="23">+D321</f>
        <v>9.0829173805750674E-3</v>
      </c>
      <c r="K321" s="70">
        <f t="shared" ref="K321:K383" si="24">F321-J321</f>
        <v>3.5736752619424932E-2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9.9189954057245198E-3</v>
      </c>
      <c r="E322" s="88">
        <f t="shared" si="21"/>
        <v>4.4819666487935318E-2</v>
      </c>
      <c r="F322" s="88">
        <f t="shared" si="22"/>
        <v>4.4819669999999999E-2</v>
      </c>
      <c r="G322" s="44" t="s">
        <v>249</v>
      </c>
      <c r="H322" s="40"/>
      <c r="I322" s="40"/>
      <c r="J322" s="69">
        <f t="shared" si="23"/>
        <v>9.9189954057245198E-3</v>
      </c>
      <c r="K322" s="70">
        <f t="shared" si="24"/>
        <v>3.4900674594275483E-2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9.0829173805750674E-3</v>
      </c>
      <c r="E323" s="88">
        <f t="shared" ref="E323:E386" si="25">IF(AND(G323="X",D323&lt;$N$17),VLOOKUP(D323,$N$7:$Q$51,4,1),IF(D323&lt;$N$17,VLOOKUP(D323,$N$7:$P$51,3,1),IF(G323="X",VLOOKUP(D323,$N$7:$R$51,4,1),VLOOKUP(D323,$N$7:$R$51,3,1))))</f>
        <v>4.4819666487935318E-2</v>
      </c>
      <c r="F323" s="88">
        <f t="shared" ref="F323:F386" si="26">ROUND(E323,8)</f>
        <v>4.4819669999999999E-2</v>
      </c>
      <c r="G323" s="44" t="s">
        <v>249</v>
      </c>
      <c r="H323" s="40"/>
      <c r="I323" s="40"/>
      <c r="J323" s="69">
        <f t="shared" si="23"/>
        <v>9.0829173805750674E-3</v>
      </c>
      <c r="K323" s="70">
        <f t="shared" si="24"/>
        <v>3.5736752619424932E-2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6.4485079921824159E-2</v>
      </c>
      <c r="E324" s="88">
        <f t="shared" si="25"/>
        <v>7.315128234393968E-2</v>
      </c>
      <c r="F324" s="88">
        <f t="shared" si="26"/>
        <v>7.3151279999999999E-2</v>
      </c>
      <c r="G324" s="44"/>
      <c r="H324" s="40"/>
      <c r="I324" s="40"/>
      <c r="J324" s="69">
        <f t="shared" si="23"/>
        <v>6.4485079921824159E-2</v>
      </c>
      <c r="K324" s="70">
        <f t="shared" si="24"/>
        <v>8.6662000781758397E-3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6.4485079921824159E-2</v>
      </c>
      <c r="E325" s="88">
        <f t="shared" si="25"/>
        <v>7.315128234393968E-2</v>
      </c>
      <c r="F325" s="88">
        <f t="shared" si="26"/>
        <v>7.3151279999999999E-2</v>
      </c>
      <c r="G325" s="44"/>
      <c r="H325" s="40"/>
      <c r="I325" s="40"/>
      <c r="J325" s="69">
        <f t="shared" si="23"/>
        <v>6.4485079921824159E-2</v>
      </c>
      <c r="K325" s="70">
        <f t="shared" si="24"/>
        <v>8.6662000781758397E-3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6.4485079921824159E-2</v>
      </c>
      <c r="E326" s="88">
        <f t="shared" si="25"/>
        <v>7.315128234393968E-2</v>
      </c>
      <c r="F326" s="88">
        <f t="shared" si="26"/>
        <v>7.3151279999999999E-2</v>
      </c>
      <c r="G326" s="44"/>
      <c r="H326" s="40"/>
      <c r="I326" s="40"/>
      <c r="J326" s="69">
        <f t="shared" si="23"/>
        <v>6.4485079921824159E-2</v>
      </c>
      <c r="K326" s="70">
        <f t="shared" si="24"/>
        <v>8.6662000781758397E-3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6.4485079921824159E-2</v>
      </c>
      <c r="E327" s="88">
        <f t="shared" si="25"/>
        <v>7.315128234393968E-2</v>
      </c>
      <c r="F327" s="88">
        <f t="shared" si="26"/>
        <v>7.3151279999999999E-2</v>
      </c>
      <c r="G327" s="44"/>
      <c r="H327" s="40"/>
      <c r="I327" s="40"/>
      <c r="J327" s="69">
        <f t="shared" si="23"/>
        <v>6.4485079921824159E-2</v>
      </c>
      <c r="K327" s="70">
        <f t="shared" si="24"/>
        <v>8.6662000781758397E-3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9.3013994554699379E-3</v>
      </c>
      <c r="E328" s="88">
        <f t="shared" si="25"/>
        <v>4.4819666487935318E-2</v>
      </c>
      <c r="F328" s="88">
        <f t="shared" si="26"/>
        <v>4.4819669999999999E-2</v>
      </c>
      <c r="G328" s="44" t="s">
        <v>249</v>
      </c>
      <c r="H328" s="40"/>
      <c r="I328" s="40"/>
      <c r="J328" s="69">
        <f t="shared" si="23"/>
        <v>9.3013994554699379E-3</v>
      </c>
      <c r="K328" s="70">
        <f t="shared" si="24"/>
        <v>3.5518270544530064E-2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8.1760829462526413E-2</v>
      </c>
      <c r="E329" s="88">
        <f t="shared" si="25"/>
        <v>9.0207141080870717E-2</v>
      </c>
      <c r="F329" s="88">
        <f t="shared" si="26"/>
        <v>9.0207140000000005E-2</v>
      </c>
      <c r="G329" s="44"/>
      <c r="H329" s="40"/>
      <c r="I329" s="40"/>
      <c r="J329" s="69">
        <f t="shared" si="23"/>
        <v>8.1760829462526413E-2</v>
      </c>
      <c r="K329" s="70">
        <f t="shared" si="24"/>
        <v>8.446310537473592E-3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6.6031782931645138E-3</v>
      </c>
      <c r="E330" s="88">
        <f t="shared" si="25"/>
        <v>4.4819666487935318E-2</v>
      </c>
      <c r="F330" s="88">
        <f t="shared" si="26"/>
        <v>4.4819669999999999E-2</v>
      </c>
      <c r="G330" s="44" t="s">
        <v>249</v>
      </c>
      <c r="H330" s="40"/>
      <c r="I330" s="40"/>
      <c r="J330" s="69">
        <f t="shared" si="23"/>
        <v>6.6031782931645138E-3</v>
      </c>
      <c r="K330" s="70">
        <f t="shared" si="24"/>
        <v>3.8216491706835484E-2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6.6031782931645138E-3</v>
      </c>
      <c r="E331" s="88">
        <f t="shared" si="25"/>
        <v>4.4819666487935318E-2</v>
      </c>
      <c r="F331" s="88">
        <f t="shared" si="26"/>
        <v>4.4819669999999999E-2</v>
      </c>
      <c r="G331" s="44" t="s">
        <v>249</v>
      </c>
      <c r="H331" s="40"/>
      <c r="I331" s="40"/>
      <c r="J331" s="69">
        <f t="shared" si="23"/>
        <v>6.6031782931645138E-3</v>
      </c>
      <c r="K331" s="70">
        <f t="shared" si="24"/>
        <v>3.8216491706835484E-2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6.6031782931645138E-3</v>
      </c>
      <c r="E332" s="88">
        <f t="shared" si="25"/>
        <v>4.4819666487935318E-2</v>
      </c>
      <c r="F332" s="88">
        <f t="shared" si="26"/>
        <v>4.4819669999999999E-2</v>
      </c>
      <c r="G332" s="44" t="s">
        <v>249</v>
      </c>
      <c r="H332" s="40"/>
      <c r="I332" s="40"/>
      <c r="J332" s="69">
        <f t="shared" si="23"/>
        <v>6.6031782931645138E-3</v>
      </c>
      <c r="K332" s="70">
        <f t="shared" si="24"/>
        <v>3.8216491706835484E-2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2.1886350683729051E-2</v>
      </c>
      <c r="E333" s="88">
        <f t="shared" si="25"/>
        <v>2.6489818485501637E-2</v>
      </c>
      <c r="F333" s="88">
        <f t="shared" si="26"/>
        <v>2.6489820000000001E-2</v>
      </c>
      <c r="G333" s="44"/>
      <c r="H333" s="40"/>
      <c r="I333" s="40"/>
      <c r="J333" s="69">
        <f t="shared" si="23"/>
        <v>2.1886350683729051E-2</v>
      </c>
      <c r="K333" s="70">
        <f t="shared" si="24"/>
        <v>4.6034693162709493E-3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7.0257054174660011E-3</v>
      </c>
      <c r="E334" s="88">
        <f t="shared" si="25"/>
        <v>4.4819666487935318E-2</v>
      </c>
      <c r="F334" s="88">
        <f t="shared" si="26"/>
        <v>4.4819669999999999E-2</v>
      </c>
      <c r="G334" s="44" t="s">
        <v>249</v>
      </c>
      <c r="H334" s="40"/>
      <c r="I334" s="40"/>
      <c r="J334" s="69">
        <f t="shared" si="23"/>
        <v>7.0257054174660011E-3</v>
      </c>
      <c r="K334" s="70">
        <f t="shared" si="24"/>
        <v>3.7793964582534E-2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0.19255412080092066</v>
      </c>
      <c r="E335" s="88">
        <f t="shared" si="25"/>
        <v>0.20357145670099702</v>
      </c>
      <c r="F335" s="88">
        <f t="shared" si="26"/>
        <v>0.20357146000000001</v>
      </c>
      <c r="G335" s="44"/>
      <c r="H335" s="40"/>
      <c r="I335" s="40"/>
      <c r="J335" s="69">
        <f t="shared" si="23"/>
        <v>0.19255412080092066</v>
      </c>
      <c r="K335" s="70">
        <f t="shared" si="24"/>
        <v>1.1017339199079351E-2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3.1846798208641718E-2</v>
      </c>
      <c r="E336" s="88">
        <f t="shared" si="25"/>
        <v>5.5292847679666822E-2</v>
      </c>
      <c r="F336" s="88">
        <f t="shared" si="26"/>
        <v>5.5292849999999998E-2</v>
      </c>
      <c r="G336" s="44" t="s">
        <v>249</v>
      </c>
      <c r="H336" s="40"/>
      <c r="I336" s="40"/>
      <c r="J336" s="69">
        <f t="shared" si="23"/>
        <v>3.1846798208641718E-2</v>
      </c>
      <c r="K336" s="70">
        <f t="shared" si="24"/>
        <v>2.344605179135828E-2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7.0502986949100413E-2</v>
      </c>
      <c r="E337" s="88">
        <f t="shared" si="25"/>
        <v>7.315128234393968E-2</v>
      </c>
      <c r="F337" s="88">
        <f t="shared" si="26"/>
        <v>7.3151279999999999E-2</v>
      </c>
      <c r="G337" s="44"/>
      <c r="H337" s="40"/>
      <c r="I337" s="40"/>
      <c r="J337" s="69">
        <f t="shared" si="23"/>
        <v>7.0502986949100413E-2</v>
      </c>
      <c r="K337" s="70">
        <f t="shared" si="24"/>
        <v>2.6482930508995861E-3</v>
      </c>
      <c r="AB337" s="59"/>
      <c r="AH337" s="46"/>
    </row>
    <row r="338" spans="1:34">
      <c r="A338" s="32">
        <v>45</v>
      </c>
      <c r="B338" s="112" t="s">
        <v>407</v>
      </c>
      <c r="C338" s="32">
        <v>45</v>
      </c>
      <c r="D338" s="97">
        <v>0.1249207125737159</v>
      </c>
      <c r="E338" s="88">
        <f t="shared" si="25"/>
        <v>0.12564584158618891</v>
      </c>
      <c r="F338" s="88">
        <f t="shared" si="26"/>
        <v>0.12564584000000001</v>
      </c>
      <c r="G338" s="44"/>
      <c r="H338" s="40"/>
      <c r="I338" s="40"/>
      <c r="J338" s="69">
        <f t="shared" si="23"/>
        <v>0.1249207125737159</v>
      </c>
      <c r="K338" s="70">
        <f t="shared" si="24"/>
        <v>7.251274262841112E-4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2.9329911787267154E-2</v>
      </c>
      <c r="E339" s="88">
        <f t="shared" si="25"/>
        <v>5.5292847679666822E-2</v>
      </c>
      <c r="F339" s="88">
        <f t="shared" si="26"/>
        <v>5.5292849999999998E-2</v>
      </c>
      <c r="G339" s="44" t="s">
        <v>249</v>
      </c>
      <c r="H339" s="40"/>
      <c r="I339" s="40"/>
      <c r="J339" s="69">
        <f t="shared" si="23"/>
        <v>2.9329911787267154E-2</v>
      </c>
      <c r="K339" s="70">
        <f t="shared" si="24"/>
        <v>2.5962938212732843E-2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9.3013994554699379E-3</v>
      </c>
      <c r="E340" s="88">
        <f t="shared" si="25"/>
        <v>4.4819666487935318E-2</v>
      </c>
      <c r="F340" s="88">
        <f t="shared" si="26"/>
        <v>4.4819669999999999E-2</v>
      </c>
      <c r="G340" s="44" t="s">
        <v>249</v>
      </c>
      <c r="H340" s="40"/>
      <c r="I340" s="40"/>
      <c r="J340" s="69">
        <f t="shared" si="23"/>
        <v>9.3013994554699379E-3</v>
      </c>
      <c r="K340" s="70">
        <f t="shared" si="24"/>
        <v>3.5518270544530064E-2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3.1846798208641718E-2</v>
      </c>
      <c r="E341" s="88">
        <f t="shared" si="25"/>
        <v>5.5292847679666822E-2</v>
      </c>
      <c r="F341" s="88">
        <f t="shared" si="26"/>
        <v>5.5292849999999998E-2</v>
      </c>
      <c r="G341" s="44" t="s">
        <v>249</v>
      </c>
      <c r="H341" s="40"/>
      <c r="I341" s="40"/>
      <c r="J341" s="69">
        <f t="shared" si="23"/>
        <v>3.1846798208641718E-2</v>
      </c>
      <c r="K341" s="70">
        <f t="shared" si="24"/>
        <v>2.344605179135828E-2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1.0309280474141567E-2</v>
      </c>
      <c r="E342" s="88">
        <f t="shared" si="25"/>
        <v>4.4819666487935318E-2</v>
      </c>
      <c r="F342" s="88">
        <f t="shared" si="26"/>
        <v>4.4819669999999999E-2</v>
      </c>
      <c r="G342" s="44" t="s">
        <v>249</v>
      </c>
      <c r="H342" s="40"/>
      <c r="I342" s="40"/>
      <c r="J342" s="69">
        <f t="shared" si="23"/>
        <v>1.0309280474141567E-2</v>
      </c>
      <c r="K342" s="70">
        <f t="shared" si="24"/>
        <v>3.4510389525858429E-2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0.12564584158618891</v>
      </c>
      <c r="E343" s="88">
        <f t="shared" si="25"/>
        <v>0.13666317748626527</v>
      </c>
      <c r="F343" s="88">
        <f t="shared" si="26"/>
        <v>0.13666318</v>
      </c>
      <c r="G343" s="44"/>
      <c r="H343" s="40"/>
      <c r="I343" s="40"/>
      <c r="J343" s="69">
        <f t="shared" si="23"/>
        <v>0.12564584158618891</v>
      </c>
      <c r="K343" s="70">
        <f t="shared" si="24"/>
        <v>1.1017338413811084E-2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4.4061146344379513E-2</v>
      </c>
      <c r="E344" s="88">
        <f t="shared" si="25"/>
        <v>4.4819666487935318E-2</v>
      </c>
      <c r="F344" s="88">
        <f t="shared" si="26"/>
        <v>4.4819669999999999E-2</v>
      </c>
      <c r="G344" s="44"/>
      <c r="H344" s="40"/>
      <c r="I344" s="40"/>
      <c r="J344" s="69">
        <f t="shared" si="23"/>
        <v>4.4061146344379513E-2</v>
      </c>
      <c r="K344" s="70">
        <f t="shared" si="24"/>
        <v>7.5852365562048552E-4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4.4061146344379513E-2</v>
      </c>
      <c r="E345" s="88">
        <f t="shared" si="25"/>
        <v>4.4819666487935318E-2</v>
      </c>
      <c r="F345" s="88">
        <f t="shared" si="26"/>
        <v>4.4819669999999999E-2</v>
      </c>
      <c r="G345" s="44"/>
      <c r="H345" s="40"/>
      <c r="I345" s="40"/>
      <c r="J345" s="69">
        <f t="shared" si="23"/>
        <v>4.4061146344379513E-2</v>
      </c>
      <c r="K345" s="70">
        <f t="shared" si="24"/>
        <v>7.5852365562048552E-4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1.2067663112467507E-2</v>
      </c>
      <c r="E346" s="88">
        <f t="shared" si="25"/>
        <v>4.4819666487935318E-2</v>
      </c>
      <c r="F346" s="88">
        <f t="shared" si="26"/>
        <v>4.4819669999999999E-2</v>
      </c>
      <c r="G346" s="44" t="s">
        <v>249</v>
      </c>
      <c r="H346" s="40"/>
      <c r="I346" s="40"/>
      <c r="J346" s="69">
        <f t="shared" si="23"/>
        <v>1.2067663112467507E-2</v>
      </c>
      <c r="K346" s="70">
        <f t="shared" si="24"/>
        <v>3.2752006887532492E-2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4.4819666487935318E-2</v>
      </c>
      <c r="E347" s="88">
        <f t="shared" si="25"/>
        <v>5.5292847679666822E-2</v>
      </c>
      <c r="F347" s="88">
        <f t="shared" si="26"/>
        <v>5.5292849999999998E-2</v>
      </c>
      <c r="G347" s="44"/>
      <c r="H347" s="40"/>
      <c r="I347" s="40"/>
      <c r="J347" s="69">
        <f t="shared" si="23"/>
        <v>4.4819666487935318E-2</v>
      </c>
      <c r="K347" s="70">
        <f t="shared" si="24"/>
        <v>1.0473183512064679E-2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4.4819666487935318E-2</v>
      </c>
      <c r="E348" s="88">
        <f t="shared" si="25"/>
        <v>5.5292847679666822E-2</v>
      </c>
      <c r="F348" s="88">
        <f t="shared" si="26"/>
        <v>5.5292849999999998E-2</v>
      </c>
      <c r="G348" s="44"/>
      <c r="H348" s="40"/>
      <c r="I348" s="40"/>
      <c r="J348" s="69">
        <f t="shared" si="23"/>
        <v>4.4819666487935318E-2</v>
      </c>
      <c r="K348" s="70">
        <f t="shared" si="24"/>
        <v>1.0473183512064679E-2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3.1846798208641718E-2</v>
      </c>
      <c r="E349" s="88">
        <f t="shared" si="25"/>
        <v>5.5292847679666822E-2</v>
      </c>
      <c r="F349" s="88">
        <f t="shared" si="26"/>
        <v>5.5292849999999998E-2</v>
      </c>
      <c r="G349" s="44" t="s">
        <v>249</v>
      </c>
      <c r="H349" s="40"/>
      <c r="I349" s="40"/>
      <c r="J349" s="69">
        <f t="shared" si="23"/>
        <v>3.1846798208641718E-2</v>
      </c>
      <c r="K349" s="70">
        <f t="shared" si="24"/>
        <v>2.344605179135828E-2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1.6021932879394921E-2</v>
      </c>
      <c r="E350" s="88">
        <f t="shared" si="25"/>
        <v>2.6489818485501637E-2</v>
      </c>
      <c r="F350" s="88">
        <f t="shared" si="26"/>
        <v>2.6489820000000001E-2</v>
      </c>
      <c r="G350" s="44"/>
      <c r="H350" s="40"/>
      <c r="I350" s="40"/>
      <c r="J350" s="69">
        <f t="shared" si="23"/>
        <v>1.6021932879394921E-2</v>
      </c>
      <c r="K350" s="70">
        <f t="shared" si="24"/>
        <v>1.046788712060508E-2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3.1846798208641718E-2</v>
      </c>
      <c r="E351" s="88">
        <f t="shared" si="25"/>
        <v>5.5292847679666822E-2</v>
      </c>
      <c r="F351" s="88">
        <f t="shared" si="26"/>
        <v>5.5292849999999998E-2</v>
      </c>
      <c r="G351" s="44" t="s">
        <v>249</v>
      </c>
      <c r="H351" s="40"/>
      <c r="I351" s="40"/>
      <c r="J351" s="69">
        <f t="shared" si="23"/>
        <v>3.1846798208641718E-2</v>
      </c>
      <c r="K351" s="70">
        <f t="shared" si="24"/>
        <v>2.344605179135828E-2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0.10587328083015325</v>
      </c>
      <c r="E352" s="88">
        <f t="shared" si="25"/>
        <v>0.10785169904858938</v>
      </c>
      <c r="F352" s="88">
        <f t="shared" si="26"/>
        <v>0.10785169999999999</v>
      </c>
      <c r="G352" s="78"/>
      <c r="H352" s="40"/>
      <c r="I352" s="40"/>
      <c r="J352" s="69">
        <f t="shared" si="23"/>
        <v>0.10587328083015325</v>
      </c>
      <c r="K352" s="70">
        <f t="shared" si="24"/>
        <v>1.9784191698467429E-3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1.3735799857255492E-2</v>
      </c>
      <c r="E353" s="88">
        <f t="shared" si="25"/>
        <v>4.4819666487935318E-2</v>
      </c>
      <c r="F353" s="88">
        <f t="shared" si="26"/>
        <v>4.4819669999999999E-2</v>
      </c>
      <c r="G353" s="78" t="s">
        <v>249</v>
      </c>
      <c r="H353" s="40"/>
      <c r="I353" s="40"/>
      <c r="J353" s="69">
        <f t="shared" si="23"/>
        <v>1.3735799857255492E-2</v>
      </c>
      <c r="K353" s="70">
        <f t="shared" si="24"/>
        <v>3.1083870142744507E-2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2.9329911787267154E-2</v>
      </c>
      <c r="E354" s="88">
        <f t="shared" si="25"/>
        <v>5.5292847679666822E-2</v>
      </c>
      <c r="F354" s="88">
        <f t="shared" si="26"/>
        <v>5.5292849999999998E-2</v>
      </c>
      <c r="G354" s="44" t="s">
        <v>249</v>
      </c>
      <c r="H354" s="40"/>
      <c r="I354" s="40"/>
      <c r="J354" s="69">
        <f t="shared" si="23"/>
        <v>2.9329911787267154E-2</v>
      </c>
      <c r="K354" s="70">
        <f t="shared" si="24"/>
        <v>2.5962938212732843E-2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2.9329911787267154E-2</v>
      </c>
      <c r="E355" s="88">
        <f t="shared" si="25"/>
        <v>5.5292847679666822E-2</v>
      </c>
      <c r="F355" s="88">
        <f t="shared" si="26"/>
        <v>5.5292849999999998E-2</v>
      </c>
      <c r="G355" s="78" t="s">
        <v>249</v>
      </c>
      <c r="H355" s="40"/>
      <c r="I355" s="40"/>
      <c r="J355" s="69">
        <f t="shared" si="23"/>
        <v>2.9329911787267154E-2</v>
      </c>
      <c r="K355" s="70">
        <f t="shared" si="24"/>
        <v>2.5962938212732843E-2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2.9329911787267154E-2</v>
      </c>
      <c r="E356" s="88">
        <f t="shared" si="25"/>
        <v>5.5292847679666822E-2</v>
      </c>
      <c r="F356" s="88">
        <f t="shared" si="26"/>
        <v>5.5292849999999998E-2</v>
      </c>
      <c r="G356" s="78" t="s">
        <v>249</v>
      </c>
      <c r="H356" s="40"/>
      <c r="I356" s="40"/>
      <c r="J356" s="69">
        <f t="shared" si="23"/>
        <v>2.9329911787267154E-2</v>
      </c>
      <c r="K356" s="70">
        <f t="shared" si="24"/>
        <v>2.5962938212732843E-2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2.9329911787267154E-2</v>
      </c>
      <c r="E357" s="88">
        <f t="shared" si="25"/>
        <v>5.5292847679666822E-2</v>
      </c>
      <c r="F357" s="88">
        <f t="shared" si="26"/>
        <v>5.5292849999999998E-2</v>
      </c>
      <c r="G357" s="78" t="s">
        <v>249</v>
      </c>
      <c r="H357" s="40"/>
      <c r="I357" s="40"/>
      <c r="J357" s="69">
        <f t="shared" si="23"/>
        <v>2.9329911787267154E-2</v>
      </c>
      <c r="K357" s="70">
        <f t="shared" si="24"/>
        <v>2.5962938212732843E-2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2.9329911787267154E-2</v>
      </c>
      <c r="E358" s="88">
        <f t="shared" si="25"/>
        <v>5.5292847679666822E-2</v>
      </c>
      <c r="F358" s="88">
        <f t="shared" si="26"/>
        <v>5.5292849999999998E-2</v>
      </c>
      <c r="G358" s="44" t="s">
        <v>249</v>
      </c>
      <c r="H358" s="40"/>
      <c r="I358" s="40"/>
      <c r="J358" s="69">
        <f t="shared" si="23"/>
        <v>2.9329911787267154E-2</v>
      </c>
      <c r="K358" s="70">
        <f t="shared" si="24"/>
        <v>2.5962938212732843E-2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2.9329911787267154E-2</v>
      </c>
      <c r="E359" s="88">
        <f t="shared" si="25"/>
        <v>5.5292847679666822E-2</v>
      </c>
      <c r="F359" s="88">
        <f t="shared" si="26"/>
        <v>5.5292849999999998E-2</v>
      </c>
      <c r="G359" s="44" t="s">
        <v>249</v>
      </c>
      <c r="H359" s="40"/>
      <c r="I359" s="40"/>
      <c r="J359" s="69">
        <f t="shared" si="23"/>
        <v>2.9329911787267154E-2</v>
      </c>
      <c r="K359" s="70">
        <f t="shared" si="24"/>
        <v>2.5962938212732843E-2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2.9329911787267154E-2</v>
      </c>
      <c r="E360" s="88">
        <f t="shared" si="25"/>
        <v>5.5292847679666822E-2</v>
      </c>
      <c r="F360" s="88">
        <f t="shared" si="26"/>
        <v>5.5292849999999998E-2</v>
      </c>
      <c r="G360" s="78" t="s">
        <v>249</v>
      </c>
      <c r="H360" s="40"/>
      <c r="I360" s="40"/>
      <c r="J360" s="69">
        <f t="shared" si="23"/>
        <v>2.9329911787267154E-2</v>
      </c>
      <c r="K360" s="70">
        <f t="shared" si="24"/>
        <v>2.5962938212732843E-2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2.9329911787267154E-2</v>
      </c>
      <c r="E361" s="88">
        <f t="shared" si="25"/>
        <v>5.5292847679666822E-2</v>
      </c>
      <c r="F361" s="88">
        <f t="shared" si="26"/>
        <v>5.5292849999999998E-2</v>
      </c>
      <c r="G361" s="44" t="s">
        <v>249</v>
      </c>
      <c r="H361" s="40"/>
      <c r="I361" s="40"/>
      <c r="J361" s="69">
        <f t="shared" si="23"/>
        <v>2.9329911787267154E-2</v>
      </c>
      <c r="K361" s="70">
        <f t="shared" si="24"/>
        <v>2.5962938212732843E-2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2.9329911787267154E-2</v>
      </c>
      <c r="E362" s="88">
        <f t="shared" si="25"/>
        <v>5.5292847679666822E-2</v>
      </c>
      <c r="F362" s="88">
        <f t="shared" si="26"/>
        <v>5.5292849999999998E-2</v>
      </c>
      <c r="G362" s="44" t="s">
        <v>249</v>
      </c>
      <c r="H362" s="40"/>
      <c r="I362" s="40"/>
      <c r="J362" s="69">
        <f t="shared" si="23"/>
        <v>2.9329911787267154E-2</v>
      </c>
      <c r="K362" s="70">
        <f t="shared" si="24"/>
        <v>2.5962938212732843E-2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2.9329911787267154E-2</v>
      </c>
      <c r="E363" s="88">
        <f t="shared" si="25"/>
        <v>5.5292847679666822E-2</v>
      </c>
      <c r="F363" s="88">
        <f t="shared" si="26"/>
        <v>5.5292849999999998E-2</v>
      </c>
      <c r="G363" s="44" t="s">
        <v>249</v>
      </c>
      <c r="H363" s="40"/>
      <c r="I363" s="40"/>
      <c r="J363" s="69">
        <f t="shared" si="23"/>
        <v>2.9329911787267154E-2</v>
      </c>
      <c r="K363" s="70">
        <f t="shared" si="24"/>
        <v>2.5962938212732843E-2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2.9329911787267154E-2</v>
      </c>
      <c r="E364" s="88">
        <f t="shared" si="25"/>
        <v>5.5292847679666822E-2</v>
      </c>
      <c r="F364" s="88">
        <f t="shared" si="26"/>
        <v>5.5292849999999998E-2</v>
      </c>
      <c r="G364" s="44" t="s">
        <v>249</v>
      </c>
      <c r="H364" s="40"/>
      <c r="I364" s="40"/>
      <c r="J364" s="69">
        <f t="shared" si="23"/>
        <v>2.9329911787267154E-2</v>
      </c>
      <c r="K364" s="70">
        <f t="shared" si="24"/>
        <v>2.5962938212732843E-2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2.9329911787267154E-2</v>
      </c>
      <c r="E365" s="88">
        <f t="shared" si="25"/>
        <v>5.5292847679666822E-2</v>
      </c>
      <c r="F365" s="88">
        <f t="shared" si="26"/>
        <v>5.5292849999999998E-2</v>
      </c>
      <c r="G365" s="44" t="s">
        <v>249</v>
      </c>
      <c r="H365" s="40"/>
      <c r="I365" s="40"/>
      <c r="J365" s="69">
        <f t="shared" si="23"/>
        <v>2.9329911787267154E-2</v>
      </c>
      <c r="K365" s="70">
        <f t="shared" si="24"/>
        <v>2.5962938212732843E-2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2.9329911787267154E-2</v>
      </c>
      <c r="E366" s="88">
        <f t="shared" si="25"/>
        <v>5.5292847679666822E-2</v>
      </c>
      <c r="F366" s="88">
        <f t="shared" si="26"/>
        <v>5.5292849999999998E-2</v>
      </c>
      <c r="G366" s="44" t="s">
        <v>249</v>
      </c>
      <c r="H366" s="40"/>
      <c r="I366" s="40"/>
      <c r="J366" s="69">
        <f t="shared" si="23"/>
        <v>2.9329911787267154E-2</v>
      </c>
      <c r="K366" s="70">
        <f t="shared" si="24"/>
        <v>2.5962938212732843E-2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2.9329911787267154E-2</v>
      </c>
      <c r="E367" s="88">
        <f t="shared" si="25"/>
        <v>5.5292847679666822E-2</v>
      </c>
      <c r="F367" s="88">
        <f t="shared" si="26"/>
        <v>5.5292849999999998E-2</v>
      </c>
      <c r="G367" s="44" t="s">
        <v>249</v>
      </c>
      <c r="H367" s="40"/>
      <c r="I367" s="40"/>
      <c r="J367" s="69">
        <f t="shared" si="23"/>
        <v>2.9329911787267154E-2</v>
      </c>
      <c r="K367" s="70">
        <f t="shared" si="24"/>
        <v>2.5962938212732843E-2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2.9329911787267154E-2</v>
      </c>
      <c r="E368" s="88">
        <f t="shared" si="25"/>
        <v>5.5292847679666822E-2</v>
      </c>
      <c r="F368" s="88">
        <f t="shared" si="26"/>
        <v>5.5292849999999998E-2</v>
      </c>
      <c r="G368" s="44" t="s">
        <v>249</v>
      </c>
      <c r="H368" s="40"/>
      <c r="I368" s="40"/>
      <c r="J368" s="69">
        <f t="shared" si="23"/>
        <v>2.9329911787267154E-2</v>
      </c>
      <c r="K368" s="70">
        <f t="shared" si="24"/>
        <v>2.5962938212732843E-2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2.9329911787267154E-2</v>
      </c>
      <c r="E369" s="88">
        <f t="shared" si="25"/>
        <v>5.5292847679666822E-2</v>
      </c>
      <c r="F369" s="88">
        <f t="shared" si="26"/>
        <v>5.5292849999999998E-2</v>
      </c>
      <c r="G369" s="44" t="s">
        <v>249</v>
      </c>
      <c r="H369" s="40"/>
      <c r="I369" s="40"/>
      <c r="J369" s="69">
        <f t="shared" si="23"/>
        <v>2.9329911787267154E-2</v>
      </c>
      <c r="K369" s="70">
        <f t="shared" si="24"/>
        <v>2.5962938212732843E-2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2.9329911787267154E-2</v>
      </c>
      <c r="E370" s="88">
        <f t="shared" si="25"/>
        <v>5.5292847679666822E-2</v>
      </c>
      <c r="F370" s="88">
        <f t="shared" si="26"/>
        <v>5.5292849999999998E-2</v>
      </c>
      <c r="G370" s="44" t="s">
        <v>249</v>
      </c>
      <c r="H370" s="40"/>
      <c r="I370" s="40"/>
      <c r="J370" s="69">
        <f t="shared" si="23"/>
        <v>2.9329911787267154E-2</v>
      </c>
      <c r="K370" s="70">
        <f t="shared" si="24"/>
        <v>2.5962938212732843E-2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2.9329911787267154E-2</v>
      </c>
      <c r="E371" s="88">
        <f t="shared" si="25"/>
        <v>5.5292847679666822E-2</v>
      </c>
      <c r="F371" s="88">
        <f t="shared" si="26"/>
        <v>5.5292849999999998E-2</v>
      </c>
      <c r="G371" s="44" t="s">
        <v>249</v>
      </c>
      <c r="H371" s="40"/>
      <c r="I371" s="40"/>
      <c r="J371" s="69">
        <f t="shared" si="23"/>
        <v>2.9329911787267154E-2</v>
      </c>
      <c r="K371" s="70">
        <f t="shared" si="24"/>
        <v>2.5962938212732843E-2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9.3013994554699379E-3</v>
      </c>
      <c r="E372" s="88">
        <f t="shared" si="25"/>
        <v>4.4819666487935318E-2</v>
      </c>
      <c r="F372" s="88">
        <f t="shared" si="26"/>
        <v>4.4819669999999999E-2</v>
      </c>
      <c r="G372" s="44" t="s">
        <v>249</v>
      </c>
      <c r="H372" s="40"/>
      <c r="I372" s="40"/>
      <c r="J372" s="69">
        <f t="shared" si="23"/>
        <v>9.3013994554699379E-3</v>
      </c>
      <c r="K372" s="70">
        <f t="shared" si="24"/>
        <v>3.5518270544530064E-2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9.3013994554699379E-3</v>
      </c>
      <c r="E373" s="88">
        <f t="shared" si="25"/>
        <v>4.4819666487935318E-2</v>
      </c>
      <c r="F373" s="88">
        <f t="shared" si="26"/>
        <v>4.4819669999999999E-2</v>
      </c>
      <c r="G373" s="44" t="s">
        <v>249</v>
      </c>
      <c r="H373" s="40"/>
      <c r="I373" s="40"/>
      <c r="J373" s="69">
        <f t="shared" si="23"/>
        <v>9.3013994554699379E-3</v>
      </c>
      <c r="K373" s="70">
        <f t="shared" si="24"/>
        <v>3.5518270544530064E-2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9.3013994554699379E-3</v>
      </c>
      <c r="E374" s="88">
        <f t="shared" si="25"/>
        <v>4.4819666487935318E-2</v>
      </c>
      <c r="F374" s="88">
        <f t="shared" si="26"/>
        <v>4.4819669999999999E-2</v>
      </c>
      <c r="G374" s="44" t="s">
        <v>249</v>
      </c>
      <c r="H374" s="40"/>
      <c r="I374" s="40"/>
      <c r="J374" s="69">
        <f t="shared" si="23"/>
        <v>9.3013994554699379E-3</v>
      </c>
      <c r="K374" s="70">
        <f t="shared" si="24"/>
        <v>3.5518270544530064E-2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6.6031782931645138E-3</v>
      </c>
      <c r="E375" s="88">
        <f t="shared" si="25"/>
        <v>4.4819666487935318E-2</v>
      </c>
      <c r="F375" s="88">
        <f t="shared" si="26"/>
        <v>4.4819669999999999E-2</v>
      </c>
      <c r="G375" s="44" t="s">
        <v>249</v>
      </c>
      <c r="H375" s="40"/>
      <c r="I375" s="40"/>
      <c r="J375" s="69">
        <f t="shared" si="23"/>
        <v>6.6031782931645138E-3</v>
      </c>
      <c r="K375" s="70">
        <f t="shared" si="24"/>
        <v>3.8216491706835484E-2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9.9189954057245198E-3</v>
      </c>
      <c r="E376" s="88">
        <f t="shared" si="25"/>
        <v>4.4819666487935318E-2</v>
      </c>
      <c r="F376" s="88">
        <f t="shared" si="26"/>
        <v>4.4819669999999999E-2</v>
      </c>
      <c r="G376" s="44" t="s">
        <v>249</v>
      </c>
      <c r="H376" s="40"/>
      <c r="I376" s="40"/>
      <c r="J376" s="69">
        <f t="shared" si="23"/>
        <v>9.9189954057245198E-3</v>
      </c>
      <c r="K376" s="70">
        <f t="shared" si="24"/>
        <v>3.4900674594275483E-2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2.4914661962490026E-2</v>
      </c>
      <c r="E377" s="88">
        <f t="shared" si="25"/>
        <v>4.4819666487935318E-2</v>
      </c>
      <c r="F377" s="88">
        <f t="shared" si="26"/>
        <v>4.4819669999999999E-2</v>
      </c>
      <c r="G377" s="44" t="s">
        <v>249</v>
      </c>
      <c r="H377" s="40"/>
      <c r="I377" s="40"/>
      <c r="J377" s="69">
        <f t="shared" si="23"/>
        <v>2.4914661962490026E-2</v>
      </c>
      <c r="K377" s="70">
        <f t="shared" si="24"/>
        <v>1.9905008037509973E-2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9.3013994554699379E-3</v>
      </c>
      <c r="E378" s="88">
        <f t="shared" si="25"/>
        <v>4.4819666487935318E-2</v>
      </c>
      <c r="F378" s="88">
        <f t="shared" si="26"/>
        <v>4.4819669999999999E-2</v>
      </c>
      <c r="G378" s="44" t="s">
        <v>249</v>
      </c>
      <c r="H378" s="40"/>
      <c r="I378" s="40"/>
      <c r="J378" s="69">
        <f t="shared" si="23"/>
        <v>9.3013994554699379E-3</v>
      </c>
      <c r="K378" s="70">
        <f t="shared" si="24"/>
        <v>3.5518270544530064E-2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9.0160295780727946E-3</v>
      </c>
      <c r="E379" s="88">
        <f t="shared" si="25"/>
        <v>4.4819666487935318E-2</v>
      </c>
      <c r="F379" s="88">
        <f t="shared" si="26"/>
        <v>4.4819669999999999E-2</v>
      </c>
      <c r="G379" s="44" t="s">
        <v>249</v>
      </c>
      <c r="H379" s="40"/>
      <c r="I379" s="40"/>
      <c r="J379" s="69">
        <f t="shared" si="23"/>
        <v>9.0160295780727946E-3</v>
      </c>
      <c r="K379" s="70">
        <f t="shared" si="24"/>
        <v>3.5803640421927206E-2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1.2067663112467507E-2</v>
      </c>
      <c r="E380" s="88">
        <f t="shared" si="25"/>
        <v>4.4819666487935318E-2</v>
      </c>
      <c r="F380" s="88">
        <f t="shared" si="26"/>
        <v>4.4819669999999999E-2</v>
      </c>
      <c r="G380" s="44" t="s">
        <v>249</v>
      </c>
      <c r="H380" s="40"/>
      <c r="I380" s="40"/>
      <c r="J380" s="69">
        <f t="shared" si="23"/>
        <v>1.2067663112467507E-2</v>
      </c>
      <c r="K380" s="70">
        <f t="shared" si="24"/>
        <v>3.2752006887532492E-2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6.4485079921824159E-2</v>
      </c>
      <c r="E381" s="88">
        <f t="shared" si="25"/>
        <v>7.315128234393968E-2</v>
      </c>
      <c r="F381" s="88">
        <f t="shared" si="26"/>
        <v>7.3151279999999999E-2</v>
      </c>
      <c r="G381" s="44"/>
      <c r="H381" s="40"/>
      <c r="I381" s="40"/>
      <c r="J381" s="69">
        <f t="shared" si="23"/>
        <v>6.4485079921824159E-2</v>
      </c>
      <c r="K381" s="70">
        <f t="shared" si="24"/>
        <v>8.6662000781758397E-3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8.4503789406326149E-3</v>
      </c>
      <c r="E382" s="88">
        <f t="shared" si="25"/>
        <v>4.4819666487935318E-2</v>
      </c>
      <c r="F382" s="88">
        <f t="shared" si="26"/>
        <v>4.4819669999999999E-2</v>
      </c>
      <c r="G382" s="44" t="s">
        <v>249</v>
      </c>
      <c r="H382" s="40"/>
      <c r="I382" s="40"/>
      <c r="J382" s="69">
        <f t="shared" si="23"/>
        <v>8.4503789406326149E-3</v>
      </c>
      <c r="K382" s="70">
        <f t="shared" si="24"/>
        <v>3.6369291059367384E-2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2.7348267902149101E-2</v>
      </c>
      <c r="E383" s="88">
        <f t="shared" si="25"/>
        <v>5.5292847679666822E-2</v>
      </c>
      <c r="F383" s="88">
        <f t="shared" si="26"/>
        <v>5.5292849999999998E-2</v>
      </c>
      <c r="G383" s="44" t="s">
        <v>249</v>
      </c>
      <c r="H383" s="40"/>
      <c r="I383" s="40"/>
      <c r="J383" s="69">
        <f t="shared" si="23"/>
        <v>2.7348267902149101E-2</v>
      </c>
      <c r="K383" s="70">
        <f t="shared" si="24"/>
        <v>2.7944582097850897E-2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1.3401104893937279E-2</v>
      </c>
      <c r="E384" s="88">
        <f t="shared" si="25"/>
        <v>4.4819666487935318E-2</v>
      </c>
      <c r="F384" s="88">
        <f t="shared" si="26"/>
        <v>4.4819669999999999E-2</v>
      </c>
      <c r="G384" s="44" t="s">
        <v>249</v>
      </c>
      <c r="H384" s="40"/>
      <c r="I384" s="40"/>
      <c r="J384" s="69">
        <f t="shared" ref="J384:J447" si="27">+D384</f>
        <v>1.3401104893937279E-2</v>
      </c>
      <c r="K384" s="70">
        <f t="shared" ref="K384:K447" si="28">F384-J384</f>
        <v>3.1418565106062724E-2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9.0829173805750674E-3</v>
      </c>
      <c r="E385" s="88">
        <f t="shared" si="25"/>
        <v>4.4819666487935318E-2</v>
      </c>
      <c r="F385" s="88">
        <f t="shared" si="26"/>
        <v>4.4819669999999999E-2</v>
      </c>
      <c r="G385" s="44" t="s">
        <v>249</v>
      </c>
      <c r="H385" s="40"/>
      <c r="I385" s="40"/>
      <c r="J385" s="69">
        <f t="shared" si="27"/>
        <v>9.0829173805750674E-3</v>
      </c>
      <c r="K385" s="70">
        <f t="shared" si="28"/>
        <v>3.5736752619424932E-2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1.497406047945552E-2</v>
      </c>
      <c r="E386" s="88">
        <f t="shared" si="25"/>
        <v>4.4819666487935318E-2</v>
      </c>
      <c r="F386" s="88">
        <f t="shared" si="26"/>
        <v>4.4819669999999999E-2</v>
      </c>
      <c r="G386" s="44" t="s">
        <v>249</v>
      </c>
      <c r="H386" s="40"/>
      <c r="I386" s="40"/>
      <c r="J386" s="69">
        <f t="shared" si="27"/>
        <v>1.497406047945552E-2</v>
      </c>
      <c r="K386" s="70">
        <f t="shared" si="28"/>
        <v>2.9845609520544478E-2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6.2657427896862057E-3</v>
      </c>
      <c r="E387" s="88">
        <f t="shared" ref="E387:E450" si="29">IF(AND(G387="X",D387&lt;$N$17),VLOOKUP(D387,$N$7:$Q$51,4,1),IF(D387&lt;$N$17,VLOOKUP(D387,$N$7:$P$51,3,1),IF(G387="X",VLOOKUP(D387,$N$7:$R$51,4,1),VLOOKUP(D387,$N$7:$R$51,3,1))))</f>
        <v>4.4819666487935318E-2</v>
      </c>
      <c r="F387" s="88">
        <f t="shared" ref="F387:F450" si="30">ROUND(E387,8)</f>
        <v>4.4819669999999999E-2</v>
      </c>
      <c r="G387" s="44" t="s">
        <v>249</v>
      </c>
      <c r="H387" s="40"/>
      <c r="I387" s="40"/>
      <c r="J387" s="69">
        <f t="shared" si="27"/>
        <v>6.2657427896862057E-3</v>
      </c>
      <c r="K387" s="70">
        <f t="shared" si="28"/>
        <v>3.8553927210313796E-2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6.4485079921824159E-2</v>
      </c>
      <c r="E388" s="88">
        <f t="shared" si="29"/>
        <v>7.315128234393968E-2</v>
      </c>
      <c r="F388" s="88">
        <f t="shared" si="30"/>
        <v>7.3151279999999999E-2</v>
      </c>
      <c r="G388" s="44"/>
      <c r="H388" s="40"/>
      <c r="I388" s="40"/>
      <c r="J388" s="69">
        <f t="shared" si="27"/>
        <v>6.4485079921824159E-2</v>
      </c>
      <c r="K388" s="70">
        <f t="shared" si="28"/>
        <v>8.6662000781758397E-3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1.2774232811261747E-2</v>
      </c>
      <c r="E389" s="88">
        <f t="shared" si="29"/>
        <v>4.4819666487935318E-2</v>
      </c>
      <c r="F389" s="88">
        <f t="shared" si="30"/>
        <v>4.4819669999999999E-2</v>
      </c>
      <c r="G389" s="44" t="s">
        <v>249</v>
      </c>
      <c r="H389" s="40"/>
      <c r="I389" s="40"/>
      <c r="J389" s="69">
        <f t="shared" si="27"/>
        <v>1.2774232811261747E-2</v>
      </c>
      <c r="K389" s="70">
        <f t="shared" si="28"/>
        <v>3.204543718873825E-2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3.7437760310758197E-2</v>
      </c>
      <c r="E390" s="88">
        <f t="shared" si="29"/>
        <v>5.5292847679666822E-2</v>
      </c>
      <c r="F390" s="88">
        <f t="shared" si="30"/>
        <v>5.5292849999999998E-2</v>
      </c>
      <c r="G390" s="44" t="s">
        <v>249</v>
      </c>
      <c r="H390" s="40"/>
      <c r="I390" s="40"/>
      <c r="J390" s="69">
        <f t="shared" si="27"/>
        <v>3.7437760310758197E-2</v>
      </c>
      <c r="K390" s="70">
        <f t="shared" si="28"/>
        <v>1.78550896892418E-2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2.322755189836475E-2</v>
      </c>
      <c r="E391" s="88">
        <f t="shared" si="29"/>
        <v>4.4819666487935318E-2</v>
      </c>
      <c r="F391" s="88">
        <f t="shared" si="30"/>
        <v>4.4819669999999999E-2</v>
      </c>
      <c r="G391" s="44" t="s">
        <v>249</v>
      </c>
      <c r="H391" s="40"/>
      <c r="I391" s="40"/>
      <c r="J391" s="69">
        <f t="shared" si="27"/>
        <v>2.322755189836475E-2</v>
      </c>
      <c r="K391" s="70">
        <f t="shared" si="28"/>
        <v>2.1592118101635249E-2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4.0374312588364679E-2</v>
      </c>
      <c r="E392" s="88">
        <f t="shared" si="29"/>
        <v>4.2813348607433577E-2</v>
      </c>
      <c r="F392" s="88">
        <f t="shared" si="30"/>
        <v>4.281335E-2</v>
      </c>
      <c r="G392" s="44"/>
      <c r="H392" s="40"/>
      <c r="I392" s="40"/>
      <c r="J392" s="69">
        <f t="shared" si="27"/>
        <v>4.0374312588364679E-2</v>
      </c>
      <c r="K392" s="70">
        <f t="shared" si="28"/>
        <v>2.4390374116353211E-3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2.2005426820473045E-2</v>
      </c>
      <c r="E393" s="88">
        <f t="shared" si="29"/>
        <v>4.4819666487935318E-2</v>
      </c>
      <c r="F393" s="88">
        <f t="shared" si="30"/>
        <v>4.4819669999999999E-2</v>
      </c>
      <c r="G393" s="44" t="s">
        <v>249</v>
      </c>
      <c r="H393" s="40"/>
      <c r="I393" s="40"/>
      <c r="J393" s="69">
        <f t="shared" si="27"/>
        <v>2.2005426820473045E-2</v>
      </c>
      <c r="K393" s="70">
        <f t="shared" si="28"/>
        <v>2.2814243179526954E-2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5.9312229968708254E-3</v>
      </c>
      <c r="E394" s="88">
        <f t="shared" si="29"/>
        <v>4.4819666487935318E-2</v>
      </c>
      <c r="F394" s="88">
        <f t="shared" si="30"/>
        <v>4.4819669999999999E-2</v>
      </c>
      <c r="G394" s="44" t="s">
        <v>249</v>
      </c>
      <c r="H394" s="40"/>
      <c r="I394" s="40"/>
      <c r="J394" s="69">
        <f t="shared" si="27"/>
        <v>5.9312229968708254E-3</v>
      </c>
      <c r="K394" s="70">
        <f t="shared" si="28"/>
        <v>3.888844700312917E-2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8.9347968189522498E-3</v>
      </c>
      <c r="E395" s="88">
        <f t="shared" si="29"/>
        <v>4.4819666487935318E-2</v>
      </c>
      <c r="F395" s="88">
        <f t="shared" si="30"/>
        <v>4.4819669999999999E-2</v>
      </c>
      <c r="G395" s="44" t="s">
        <v>249</v>
      </c>
      <c r="H395" s="40"/>
      <c r="I395" s="40"/>
      <c r="J395" s="69">
        <f t="shared" si="27"/>
        <v>8.9347968189522498E-3</v>
      </c>
      <c r="K395" s="70">
        <f t="shared" si="28"/>
        <v>3.5884873181047751E-2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7.8735979666503079E-3</v>
      </c>
      <c r="E396" s="88">
        <f t="shared" si="29"/>
        <v>4.4819666487935318E-2</v>
      </c>
      <c r="F396" s="88">
        <f t="shared" si="30"/>
        <v>4.4819669999999999E-2</v>
      </c>
      <c r="G396" s="44" t="s">
        <v>249</v>
      </c>
      <c r="H396" s="40"/>
      <c r="I396" s="40"/>
      <c r="J396" s="69">
        <f t="shared" si="27"/>
        <v>7.8735979666503079E-3</v>
      </c>
      <c r="K396" s="70">
        <f t="shared" si="28"/>
        <v>3.6946072033349694E-2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1.3829193048419394E-2</v>
      </c>
      <c r="E397" s="88">
        <f t="shared" si="29"/>
        <v>4.4819666487935318E-2</v>
      </c>
      <c r="F397" s="88">
        <f t="shared" si="30"/>
        <v>4.4819669999999999E-2</v>
      </c>
      <c r="G397" s="44" t="s">
        <v>249</v>
      </c>
      <c r="H397" s="40"/>
      <c r="I397" s="40"/>
      <c r="J397" s="69">
        <f t="shared" si="27"/>
        <v>1.3829193048419394E-2</v>
      </c>
      <c r="K397" s="70">
        <f t="shared" si="28"/>
        <v>3.0990476951580605E-2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1.4788686114326892E-2</v>
      </c>
      <c r="E398" s="88">
        <f t="shared" si="29"/>
        <v>4.4819666487935318E-2</v>
      </c>
      <c r="F398" s="88">
        <f t="shared" si="30"/>
        <v>4.4819669999999999E-2</v>
      </c>
      <c r="G398" s="44" t="s">
        <v>249</v>
      </c>
      <c r="H398" s="40"/>
      <c r="I398" s="40"/>
      <c r="J398" s="69">
        <f t="shared" si="27"/>
        <v>1.4788686114326892E-2</v>
      </c>
      <c r="K398" s="70">
        <f t="shared" si="28"/>
        <v>3.0030983885673108E-2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6.9239699649497003E-3</v>
      </c>
      <c r="E399" s="88">
        <f t="shared" si="29"/>
        <v>4.4819666487935318E-2</v>
      </c>
      <c r="F399" s="88">
        <f t="shared" si="30"/>
        <v>4.4819669999999999E-2</v>
      </c>
      <c r="G399" s="44" t="s">
        <v>249</v>
      </c>
      <c r="H399" s="40"/>
      <c r="I399" s="40"/>
      <c r="J399" s="69">
        <f t="shared" si="27"/>
        <v>6.9239699649497003E-3</v>
      </c>
      <c r="K399" s="70">
        <f t="shared" si="28"/>
        <v>3.78957000350503E-2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6.6513897122784686E-3</v>
      </c>
      <c r="E400" s="88">
        <f t="shared" si="29"/>
        <v>4.4819666487935318E-2</v>
      </c>
      <c r="F400" s="88">
        <f t="shared" si="30"/>
        <v>4.4819669999999999E-2</v>
      </c>
      <c r="G400" s="44" t="s">
        <v>249</v>
      </c>
      <c r="H400" s="40"/>
      <c r="I400" s="40"/>
      <c r="J400" s="69">
        <f t="shared" si="27"/>
        <v>6.6513897122784686E-3</v>
      </c>
      <c r="K400" s="70">
        <f t="shared" si="28"/>
        <v>3.8168280287721533E-2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7.0257054174660011E-3</v>
      </c>
      <c r="E401" s="88">
        <f t="shared" si="29"/>
        <v>4.4819666487935318E-2</v>
      </c>
      <c r="F401" s="88">
        <f t="shared" si="30"/>
        <v>4.4819669999999999E-2</v>
      </c>
      <c r="G401" s="44" t="s">
        <v>249</v>
      </c>
      <c r="H401" s="40"/>
      <c r="I401" s="40"/>
      <c r="J401" s="69">
        <f t="shared" si="27"/>
        <v>7.0257054174660011E-3</v>
      </c>
      <c r="K401" s="70">
        <f t="shared" si="28"/>
        <v>3.7793964582534E-2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2.9646511175446425E-2</v>
      </c>
      <c r="E402" s="88">
        <f t="shared" si="29"/>
        <v>5.5292847679666822E-2</v>
      </c>
      <c r="F402" s="88">
        <f t="shared" si="30"/>
        <v>5.5292849999999998E-2</v>
      </c>
      <c r="G402" s="44" t="s">
        <v>249</v>
      </c>
      <c r="H402" s="40"/>
      <c r="I402" s="40"/>
      <c r="J402" s="69">
        <f t="shared" si="27"/>
        <v>2.9646511175446425E-2</v>
      </c>
      <c r="K402" s="70">
        <f t="shared" si="28"/>
        <v>2.5646338824553572E-2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1.8923094244366747E-2</v>
      </c>
      <c r="E403" s="88">
        <f t="shared" si="29"/>
        <v>4.4819666487935318E-2</v>
      </c>
      <c r="F403" s="88">
        <f t="shared" si="30"/>
        <v>4.4819669999999999E-2</v>
      </c>
      <c r="G403" s="44" t="s">
        <v>249</v>
      </c>
      <c r="H403" s="40"/>
      <c r="I403" s="40"/>
      <c r="J403" s="69">
        <f t="shared" si="27"/>
        <v>1.8923094244366747E-2</v>
      </c>
      <c r="K403" s="70">
        <f t="shared" si="28"/>
        <v>2.5896575755633252E-2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1.2204666220006865E-2</v>
      </c>
      <c r="E404" s="88">
        <f t="shared" si="29"/>
        <v>4.4819666487935318E-2</v>
      </c>
      <c r="F404" s="88">
        <f t="shared" si="30"/>
        <v>4.4819669999999999E-2</v>
      </c>
      <c r="G404" s="44" t="s">
        <v>249</v>
      </c>
      <c r="H404" s="40"/>
      <c r="I404" s="40"/>
      <c r="J404" s="69">
        <f t="shared" si="27"/>
        <v>1.2204666220006865E-2</v>
      </c>
      <c r="K404" s="70">
        <f t="shared" si="28"/>
        <v>3.2615003779993136E-2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3.092422086518843E-2</v>
      </c>
      <c r="E405" s="88">
        <f t="shared" si="29"/>
        <v>5.5292847679666822E-2</v>
      </c>
      <c r="F405" s="88">
        <f t="shared" si="30"/>
        <v>5.5292849999999998E-2</v>
      </c>
      <c r="G405" s="44" t="s">
        <v>249</v>
      </c>
      <c r="H405" s="40"/>
      <c r="I405" s="40"/>
      <c r="J405" s="69">
        <f t="shared" si="27"/>
        <v>3.092422086518843E-2</v>
      </c>
      <c r="K405" s="70">
        <f t="shared" si="28"/>
        <v>2.4368629134811567E-2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7.3643868836278742E-2</v>
      </c>
      <c r="E406" s="88">
        <f t="shared" si="29"/>
        <v>9.0207141080870717E-2</v>
      </c>
      <c r="F406" s="88">
        <f t="shared" si="30"/>
        <v>9.0207140000000005E-2</v>
      </c>
      <c r="G406" s="44"/>
      <c r="H406" s="40"/>
      <c r="I406" s="40"/>
      <c r="J406" s="69">
        <f t="shared" si="27"/>
        <v>7.3643868836278742E-2</v>
      </c>
      <c r="K406" s="70">
        <f t="shared" si="28"/>
        <v>1.6563271163721263E-2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2.6489818485501637E-2</v>
      </c>
      <c r="E407" s="88">
        <f t="shared" si="29"/>
        <v>4.2813348607433577E-2</v>
      </c>
      <c r="F407" s="88">
        <f t="shared" si="30"/>
        <v>4.281335E-2</v>
      </c>
      <c r="G407" s="44"/>
      <c r="H407" s="40"/>
      <c r="I407" s="40"/>
      <c r="J407" s="69">
        <f t="shared" si="27"/>
        <v>2.6489818485501637E-2</v>
      </c>
      <c r="K407" s="70">
        <f t="shared" si="28"/>
        <v>1.6323531514498363E-2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1.2673212843862577E-2</v>
      </c>
      <c r="E408" s="88">
        <f t="shared" si="29"/>
        <v>4.4819666487935318E-2</v>
      </c>
      <c r="F408" s="88">
        <f t="shared" si="30"/>
        <v>4.4819669999999999E-2</v>
      </c>
      <c r="G408" s="44" t="s">
        <v>249</v>
      </c>
      <c r="H408" s="40"/>
      <c r="I408" s="40"/>
      <c r="J408" s="69">
        <f t="shared" si="27"/>
        <v>1.2673212843862577E-2</v>
      </c>
      <c r="K408" s="70">
        <f t="shared" si="28"/>
        <v>3.2146457156137426E-2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5.4819781265620579E-2</v>
      </c>
      <c r="E409" s="88">
        <f t="shared" si="29"/>
        <v>5.5292847679666822E-2</v>
      </c>
      <c r="F409" s="88">
        <f t="shared" si="30"/>
        <v>5.5292849999999998E-2</v>
      </c>
      <c r="G409" s="44"/>
      <c r="H409" s="40"/>
      <c r="I409" s="40"/>
      <c r="J409" s="69">
        <f t="shared" si="27"/>
        <v>5.4819781265620579E-2</v>
      </c>
      <c r="K409" s="70">
        <f t="shared" si="28"/>
        <v>4.7306873437941849E-4</v>
      </c>
      <c r="AB409" s="59"/>
      <c r="AH409" s="46"/>
    </row>
    <row r="410" spans="1:34">
      <c r="A410" s="109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9"/>
        <v>4.4819666487935318E-2</v>
      </c>
      <c r="F410" s="88">
        <f t="shared" si="30"/>
        <v>4.4819669999999999E-2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3.9828498783362483E-2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6.4485079921824159E-2</v>
      </c>
      <c r="E411" s="88">
        <f t="shared" si="29"/>
        <v>7.315128234393968E-2</v>
      </c>
      <c r="F411" s="88">
        <f t="shared" si="30"/>
        <v>7.3151279999999999E-2</v>
      </c>
      <c r="G411" s="44"/>
      <c r="H411" s="40"/>
      <c r="I411" s="40"/>
      <c r="J411" s="69">
        <f t="shared" si="27"/>
        <v>6.4485079921824159E-2</v>
      </c>
      <c r="K411" s="70">
        <f t="shared" si="28"/>
        <v>8.6662000781758397E-3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9.7451968277855478E-3</v>
      </c>
      <c r="E412" s="88">
        <f t="shared" si="29"/>
        <v>2.6489818485501637E-2</v>
      </c>
      <c r="F412" s="88">
        <f t="shared" si="30"/>
        <v>2.6489820000000001E-2</v>
      </c>
      <c r="G412" s="44"/>
      <c r="H412" s="40"/>
      <c r="I412" s="40"/>
      <c r="J412" s="69">
        <f t="shared" si="27"/>
        <v>9.7451968277855478E-3</v>
      </c>
      <c r="K412" s="70">
        <f t="shared" si="28"/>
        <v>1.6744623172214451E-2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6.4485079921824159E-2</v>
      </c>
      <c r="E413" s="88">
        <f t="shared" si="29"/>
        <v>7.315128234393968E-2</v>
      </c>
      <c r="F413" s="88">
        <f t="shared" si="30"/>
        <v>7.3151279999999999E-2</v>
      </c>
      <c r="G413" s="44"/>
      <c r="H413" s="40"/>
      <c r="I413" s="40"/>
      <c r="J413" s="69">
        <f t="shared" si="27"/>
        <v>6.4485079921824159E-2</v>
      </c>
      <c r="K413" s="70">
        <f t="shared" si="28"/>
        <v>8.6662000781758397E-3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1.8923094244366747E-2</v>
      </c>
      <c r="E414" s="88">
        <f t="shared" si="29"/>
        <v>4.4819666487935318E-2</v>
      </c>
      <c r="F414" s="88">
        <f t="shared" si="30"/>
        <v>4.4819669999999999E-2</v>
      </c>
      <c r="G414" s="44" t="s">
        <v>249</v>
      </c>
      <c r="H414" s="40"/>
      <c r="I414" s="40"/>
      <c r="J414" s="69">
        <f t="shared" si="27"/>
        <v>1.8923094244366747E-2</v>
      </c>
      <c r="K414" s="70">
        <f t="shared" si="28"/>
        <v>2.5896575755633252E-2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8.0400169230677443E-3</v>
      </c>
      <c r="E415" s="88">
        <f t="shared" si="29"/>
        <v>4.4819666487935318E-2</v>
      </c>
      <c r="F415" s="88">
        <f t="shared" si="30"/>
        <v>4.4819669999999999E-2</v>
      </c>
      <c r="G415" s="44" t="s">
        <v>249</v>
      </c>
      <c r="H415" s="40"/>
      <c r="I415" s="40"/>
      <c r="J415" s="69">
        <f t="shared" si="27"/>
        <v>8.0400169230677443E-3</v>
      </c>
      <c r="K415" s="70">
        <f t="shared" si="28"/>
        <v>3.6779653076932255E-2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2.5754719637014683E-2</v>
      </c>
      <c r="E416" s="88">
        <f t="shared" si="29"/>
        <v>4.4819666487935318E-2</v>
      </c>
      <c r="F416" s="88">
        <f t="shared" si="30"/>
        <v>4.4819669999999999E-2</v>
      </c>
      <c r="G416" s="44" t="s">
        <v>249</v>
      </c>
      <c r="H416" s="40"/>
      <c r="I416" s="40"/>
      <c r="J416" s="69">
        <f t="shared" si="27"/>
        <v>2.5754719637014683E-2</v>
      </c>
      <c r="K416" s="70">
        <f t="shared" si="28"/>
        <v>1.9064950362985316E-2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2.6455813021004995E-2</v>
      </c>
      <c r="E417" s="88">
        <f t="shared" si="29"/>
        <v>4.4819666487935318E-2</v>
      </c>
      <c r="F417" s="88">
        <f t="shared" si="30"/>
        <v>4.4819669999999999E-2</v>
      </c>
      <c r="G417" s="44" t="s">
        <v>249</v>
      </c>
      <c r="H417" s="40"/>
      <c r="I417" s="40"/>
      <c r="J417" s="69">
        <f t="shared" si="27"/>
        <v>2.6455813021004995E-2</v>
      </c>
      <c r="K417" s="70">
        <f t="shared" si="28"/>
        <v>1.8363856978995004E-2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8.8500996319607964E-3</v>
      </c>
      <c r="E418" s="88">
        <f t="shared" si="29"/>
        <v>4.4819666487935318E-2</v>
      </c>
      <c r="F418" s="88">
        <f t="shared" si="30"/>
        <v>4.4819669999999999E-2</v>
      </c>
      <c r="G418" s="44" t="s">
        <v>249</v>
      </c>
      <c r="H418" s="40"/>
      <c r="I418" s="40"/>
      <c r="J418" s="69">
        <f t="shared" si="27"/>
        <v>8.8500996319607964E-3</v>
      </c>
      <c r="K418" s="70">
        <f t="shared" si="28"/>
        <v>3.5969570368039203E-2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7.6030578173695721E-3</v>
      </c>
      <c r="E419" s="88">
        <f t="shared" si="29"/>
        <v>4.4819666487935318E-2</v>
      </c>
      <c r="F419" s="88">
        <f t="shared" si="30"/>
        <v>4.4819669999999999E-2</v>
      </c>
      <c r="G419" s="44" t="s">
        <v>249</v>
      </c>
      <c r="H419" s="40"/>
      <c r="I419" s="40"/>
      <c r="J419" s="69">
        <f t="shared" si="27"/>
        <v>7.6030578173695721E-3</v>
      </c>
      <c r="K419" s="70">
        <f t="shared" si="28"/>
        <v>3.7216612182630428E-2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7.4149411759884005E-3</v>
      </c>
      <c r="E420" s="88">
        <f t="shared" si="29"/>
        <v>4.4819666487935318E-2</v>
      </c>
      <c r="F420" s="88">
        <f t="shared" si="30"/>
        <v>4.4819669999999999E-2</v>
      </c>
      <c r="G420" s="44" t="s">
        <v>249</v>
      </c>
      <c r="H420" s="40"/>
      <c r="I420" s="40"/>
      <c r="J420" s="69">
        <f t="shared" si="27"/>
        <v>7.4149411759884005E-3</v>
      </c>
      <c r="K420" s="70">
        <f t="shared" si="28"/>
        <v>3.74047288240116E-2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1.6964760359096165E-2</v>
      </c>
      <c r="E421" s="88">
        <f t="shared" si="29"/>
        <v>4.4819666487935318E-2</v>
      </c>
      <c r="F421" s="88">
        <f t="shared" si="30"/>
        <v>4.4819669999999999E-2</v>
      </c>
      <c r="G421" s="44" t="s">
        <v>249</v>
      </c>
      <c r="H421" s="40"/>
      <c r="I421" s="40"/>
      <c r="J421" s="69">
        <f t="shared" si="27"/>
        <v>1.6964760359096165E-2</v>
      </c>
      <c r="K421" s="70">
        <f t="shared" si="28"/>
        <v>2.7854909640903834E-2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3.0337017961140873E-2</v>
      </c>
      <c r="E422" s="88">
        <f t="shared" si="29"/>
        <v>5.5292847679666822E-2</v>
      </c>
      <c r="F422" s="88">
        <f t="shared" si="30"/>
        <v>5.5292849999999998E-2</v>
      </c>
      <c r="G422" s="44" t="s">
        <v>249</v>
      </c>
      <c r="H422" s="40"/>
      <c r="I422" s="40"/>
      <c r="J422" s="69">
        <f t="shared" si="27"/>
        <v>3.0337017961140873E-2</v>
      </c>
      <c r="K422" s="70">
        <f t="shared" si="28"/>
        <v>2.4955832038859125E-2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1.1780970918290709E-2</v>
      </c>
      <c r="E423" s="88">
        <f t="shared" si="29"/>
        <v>4.4819666487935318E-2</v>
      </c>
      <c r="F423" s="88">
        <f t="shared" si="30"/>
        <v>4.4819669999999999E-2</v>
      </c>
      <c r="G423" s="44" t="s">
        <v>249</v>
      </c>
      <c r="H423" s="40"/>
      <c r="I423" s="40"/>
      <c r="J423" s="69">
        <f t="shared" si="27"/>
        <v>1.1780970918290709E-2</v>
      </c>
      <c r="K423" s="70">
        <f t="shared" si="28"/>
        <v>3.303869908170929E-2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1.1323372946283574E-2</v>
      </c>
      <c r="E424" s="88">
        <f t="shared" si="29"/>
        <v>4.4819666487935318E-2</v>
      </c>
      <c r="F424" s="88">
        <f t="shared" si="30"/>
        <v>4.4819669999999999E-2</v>
      </c>
      <c r="G424" s="44" t="s">
        <v>249</v>
      </c>
      <c r="H424" s="40"/>
      <c r="I424" s="40"/>
      <c r="J424" s="69">
        <f t="shared" si="27"/>
        <v>1.1323372946283574E-2</v>
      </c>
      <c r="K424" s="70">
        <f t="shared" si="28"/>
        <v>3.3496297053716428E-2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1.1780970918290709E-2</v>
      </c>
      <c r="E425" s="88">
        <f t="shared" si="29"/>
        <v>4.4819666487935318E-2</v>
      </c>
      <c r="F425" s="88">
        <f t="shared" si="30"/>
        <v>4.4819669999999999E-2</v>
      </c>
      <c r="G425" s="44" t="s">
        <v>249</v>
      </c>
      <c r="H425" s="40"/>
      <c r="I425" s="40"/>
      <c r="J425" s="69">
        <f t="shared" si="27"/>
        <v>1.1780970918290709E-2</v>
      </c>
      <c r="K425" s="70">
        <f t="shared" si="28"/>
        <v>3.303869908170929E-2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1.7495324232027487E-2</v>
      </c>
      <c r="E426" s="88">
        <f t="shared" si="29"/>
        <v>4.4819666487935318E-2</v>
      </c>
      <c r="F426" s="88">
        <f t="shared" si="30"/>
        <v>4.4819669999999999E-2</v>
      </c>
      <c r="G426" s="44" t="s">
        <v>249</v>
      </c>
      <c r="H426" s="40"/>
      <c r="I426" s="40"/>
      <c r="J426" s="69">
        <f t="shared" si="27"/>
        <v>1.7495324232027487E-2</v>
      </c>
      <c r="K426" s="70">
        <f t="shared" si="28"/>
        <v>2.7324345767972512E-2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1.1780970918290709E-2</v>
      </c>
      <c r="E427" s="88">
        <f t="shared" si="29"/>
        <v>4.4819666487935318E-2</v>
      </c>
      <c r="F427" s="88">
        <f t="shared" si="30"/>
        <v>4.4819669999999999E-2</v>
      </c>
      <c r="G427" s="44" t="s">
        <v>249</v>
      </c>
      <c r="H427" s="40"/>
      <c r="I427" s="40"/>
      <c r="J427" s="69">
        <f t="shared" si="27"/>
        <v>1.1780970918290709E-2</v>
      </c>
      <c r="K427" s="70">
        <f t="shared" si="28"/>
        <v>3.303869908170929E-2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1.8923094244366747E-2</v>
      </c>
      <c r="E428" s="88">
        <f t="shared" si="29"/>
        <v>4.4819666487935318E-2</v>
      </c>
      <c r="F428" s="88">
        <f t="shared" si="30"/>
        <v>4.4819669999999999E-2</v>
      </c>
      <c r="G428" s="44" t="s">
        <v>249</v>
      </c>
      <c r="H428" s="40"/>
      <c r="I428" s="40"/>
      <c r="J428" s="69">
        <f t="shared" si="27"/>
        <v>1.8923094244366747E-2</v>
      </c>
      <c r="K428" s="70">
        <f t="shared" si="28"/>
        <v>2.5896575755633252E-2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2.2762569262724512E-2</v>
      </c>
      <c r="E429" s="88">
        <f t="shared" si="29"/>
        <v>4.4819666487935318E-2</v>
      </c>
      <c r="F429" s="88">
        <f t="shared" si="30"/>
        <v>4.4819669999999999E-2</v>
      </c>
      <c r="G429" s="44" t="s">
        <v>249</v>
      </c>
      <c r="H429" s="40"/>
      <c r="I429" s="40"/>
      <c r="J429" s="69">
        <f t="shared" si="27"/>
        <v>2.2762569262724512E-2</v>
      </c>
      <c r="K429" s="70">
        <f t="shared" si="28"/>
        <v>2.2057100737275487E-2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2.9374909999647505E-2</v>
      </c>
      <c r="E430" s="88">
        <f t="shared" si="29"/>
        <v>5.5292847679666822E-2</v>
      </c>
      <c r="F430" s="88">
        <f t="shared" si="30"/>
        <v>5.5292849999999998E-2</v>
      </c>
      <c r="G430" s="44" t="s">
        <v>249</v>
      </c>
      <c r="H430" s="40"/>
      <c r="I430" s="40"/>
      <c r="J430" s="69">
        <f t="shared" si="27"/>
        <v>2.9374909999647505E-2</v>
      </c>
      <c r="K430" s="70">
        <f t="shared" si="28"/>
        <v>2.5917940000352493E-2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3.0849765000499282E-2</v>
      </c>
      <c r="E431" s="88">
        <f t="shared" si="29"/>
        <v>5.5292847679666822E-2</v>
      </c>
      <c r="F431" s="88">
        <f t="shared" si="30"/>
        <v>5.5292849999999998E-2</v>
      </c>
      <c r="G431" s="44" t="s">
        <v>249</v>
      </c>
      <c r="H431" s="40"/>
      <c r="I431" s="40"/>
      <c r="J431" s="69">
        <f t="shared" si="27"/>
        <v>3.0849765000499282E-2</v>
      </c>
      <c r="K431" s="70">
        <f t="shared" si="28"/>
        <v>2.4443084999500715E-2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9.0476020396083184E-2</v>
      </c>
      <c r="E432" s="88">
        <f t="shared" si="29"/>
        <v>0.12564584158618891</v>
      </c>
      <c r="F432" s="88">
        <f t="shared" si="30"/>
        <v>0.12564584000000001</v>
      </c>
      <c r="G432" s="44" t="s">
        <v>249</v>
      </c>
      <c r="H432" s="40"/>
      <c r="I432" s="40"/>
      <c r="J432" s="69">
        <f t="shared" si="27"/>
        <v>9.0476020396083184E-2</v>
      </c>
      <c r="K432" s="70">
        <f t="shared" si="28"/>
        <v>3.5169819603916824E-2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1.9127464055945745E-2</v>
      </c>
      <c r="E433" s="88">
        <f t="shared" si="29"/>
        <v>4.4819666487935318E-2</v>
      </c>
      <c r="F433" s="88">
        <f t="shared" si="30"/>
        <v>4.4819669999999999E-2</v>
      </c>
      <c r="G433" s="44" t="s">
        <v>249</v>
      </c>
      <c r="H433" s="40"/>
      <c r="I433" s="40"/>
      <c r="J433" s="69">
        <f t="shared" si="27"/>
        <v>1.9127464055945745E-2</v>
      </c>
      <c r="K433" s="70">
        <f t="shared" si="28"/>
        <v>2.5692205944054254E-2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1.7285023746932748E-2</v>
      </c>
      <c r="E434" s="88">
        <f t="shared" si="29"/>
        <v>4.4819666487935318E-2</v>
      </c>
      <c r="F434" s="88">
        <f t="shared" si="30"/>
        <v>4.4819669999999999E-2</v>
      </c>
      <c r="G434" s="44" t="s">
        <v>249</v>
      </c>
      <c r="H434" s="40"/>
      <c r="I434" s="40"/>
      <c r="J434" s="69">
        <f t="shared" si="27"/>
        <v>1.7285023746932748E-2</v>
      </c>
      <c r="K434" s="70">
        <f t="shared" si="28"/>
        <v>2.7534646253067251E-2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6.5998993973583097E-3</v>
      </c>
      <c r="E435" s="88">
        <f t="shared" si="29"/>
        <v>4.4819666487935318E-2</v>
      </c>
      <c r="F435" s="88">
        <f t="shared" si="30"/>
        <v>4.4819669999999999E-2</v>
      </c>
      <c r="G435" s="44" t="s">
        <v>249</v>
      </c>
      <c r="H435" s="40"/>
      <c r="I435" s="40"/>
      <c r="J435" s="69">
        <f t="shared" si="27"/>
        <v>6.5998993973583097E-3</v>
      </c>
      <c r="K435" s="70">
        <f t="shared" si="28"/>
        <v>3.8219770602641687E-2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1.1124173762269384E-2</v>
      </c>
      <c r="E436" s="88">
        <f t="shared" si="29"/>
        <v>4.4819666487935318E-2</v>
      </c>
      <c r="F436" s="88">
        <f t="shared" si="30"/>
        <v>4.4819669999999999E-2</v>
      </c>
      <c r="G436" s="44" t="s">
        <v>249</v>
      </c>
      <c r="H436" s="40"/>
      <c r="I436" s="40"/>
      <c r="J436" s="69">
        <f t="shared" si="27"/>
        <v>1.1124173762269384E-2</v>
      </c>
      <c r="K436" s="70">
        <f t="shared" si="28"/>
        <v>3.3695496237730618E-2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7.9231436203396882E-3</v>
      </c>
      <c r="E437" s="88">
        <f t="shared" si="29"/>
        <v>4.4819666487935318E-2</v>
      </c>
      <c r="F437" s="88">
        <f t="shared" si="30"/>
        <v>4.4819669999999999E-2</v>
      </c>
      <c r="G437" s="44" t="s">
        <v>249</v>
      </c>
      <c r="H437" s="40"/>
      <c r="I437" s="40"/>
      <c r="J437" s="69">
        <f t="shared" si="27"/>
        <v>7.9231436203396882E-3</v>
      </c>
      <c r="K437" s="70">
        <f t="shared" si="28"/>
        <v>3.6896526379660309E-2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3.3934681973486314E-2</v>
      </c>
      <c r="E438" s="88">
        <f t="shared" si="29"/>
        <v>5.5292847679666822E-2</v>
      </c>
      <c r="F438" s="88">
        <f t="shared" si="30"/>
        <v>5.5292849999999998E-2</v>
      </c>
      <c r="G438" s="44" t="s">
        <v>249</v>
      </c>
      <c r="H438" s="40"/>
      <c r="I438" s="40"/>
      <c r="J438" s="69">
        <f t="shared" si="27"/>
        <v>3.3934681973486314E-2</v>
      </c>
      <c r="K438" s="70">
        <f t="shared" si="28"/>
        <v>2.1358168026513684E-2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5.7339616401751017E-2</v>
      </c>
      <c r="E439" s="88">
        <f t="shared" si="29"/>
        <v>9.0207141080870717E-2</v>
      </c>
      <c r="F439" s="88">
        <f t="shared" si="30"/>
        <v>9.0207140000000005E-2</v>
      </c>
      <c r="G439" s="44" t="s">
        <v>249</v>
      </c>
      <c r="H439" s="40"/>
      <c r="I439" s="40"/>
      <c r="J439" s="69">
        <f t="shared" si="27"/>
        <v>5.7339616401751017E-2</v>
      </c>
      <c r="K439" s="70">
        <f t="shared" si="28"/>
        <v>3.2867523598248988E-2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9.3152637685162271E-3</v>
      </c>
      <c r="E440" s="88">
        <f t="shared" si="29"/>
        <v>4.4819666487935318E-2</v>
      </c>
      <c r="F440" s="88">
        <f t="shared" si="30"/>
        <v>4.4819669999999999E-2</v>
      </c>
      <c r="G440" s="44" t="s">
        <v>249</v>
      </c>
      <c r="H440" s="40"/>
      <c r="I440" s="40"/>
      <c r="J440" s="69">
        <f t="shared" si="27"/>
        <v>9.3152637685162271E-3</v>
      </c>
      <c r="K440" s="70">
        <f t="shared" si="28"/>
        <v>3.5504406231483772E-2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1.8923094244366747E-2</v>
      </c>
      <c r="E441" s="88">
        <f t="shared" si="29"/>
        <v>4.4819666487935318E-2</v>
      </c>
      <c r="F441" s="88">
        <f t="shared" si="30"/>
        <v>4.4819669999999999E-2</v>
      </c>
      <c r="G441" s="44" t="s">
        <v>249</v>
      </c>
      <c r="H441" s="40"/>
      <c r="I441" s="40"/>
      <c r="J441" s="69">
        <f t="shared" si="27"/>
        <v>1.8923094244366747E-2</v>
      </c>
      <c r="K441" s="70">
        <f t="shared" si="28"/>
        <v>2.5896575755633252E-2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2.6387285318136666E-2</v>
      </c>
      <c r="E442" s="88">
        <f t="shared" si="29"/>
        <v>4.4819666487935318E-2</v>
      </c>
      <c r="F442" s="88">
        <f t="shared" si="30"/>
        <v>4.4819669999999999E-2</v>
      </c>
      <c r="G442" s="44" t="s">
        <v>249</v>
      </c>
      <c r="H442" s="40"/>
      <c r="I442" s="40"/>
      <c r="J442" s="69">
        <f t="shared" si="27"/>
        <v>2.6387285318136666E-2</v>
      </c>
      <c r="K442" s="70">
        <f t="shared" si="28"/>
        <v>1.8432384681863333E-2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1.5091689710733642E-2</v>
      </c>
      <c r="E443" s="88">
        <f t="shared" si="29"/>
        <v>4.4819666487935318E-2</v>
      </c>
      <c r="F443" s="88">
        <f t="shared" si="30"/>
        <v>4.4819669999999999E-2</v>
      </c>
      <c r="G443" s="44" t="s">
        <v>249</v>
      </c>
      <c r="H443" s="40"/>
      <c r="I443" s="40"/>
      <c r="J443" s="69">
        <f t="shared" si="27"/>
        <v>1.5091689710733642E-2</v>
      </c>
      <c r="K443" s="70">
        <f t="shared" si="28"/>
        <v>2.9727980289266355E-2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2.4479003483425171E-2</v>
      </c>
      <c r="E444" s="88">
        <f t="shared" si="29"/>
        <v>4.4819666487935318E-2</v>
      </c>
      <c r="F444" s="88">
        <f t="shared" si="30"/>
        <v>4.4819669999999999E-2</v>
      </c>
      <c r="G444" s="44" t="s">
        <v>249</v>
      </c>
      <c r="H444" s="40"/>
      <c r="I444" s="40"/>
      <c r="J444" s="69">
        <f t="shared" si="27"/>
        <v>2.4479003483425171E-2</v>
      </c>
      <c r="K444" s="70">
        <f t="shared" si="28"/>
        <v>2.0340666516574828E-2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9.6215073079255354E-3</v>
      </c>
      <c r="E445" s="88">
        <f t="shared" si="29"/>
        <v>4.4819666487935318E-2</v>
      </c>
      <c r="F445" s="88">
        <f t="shared" si="30"/>
        <v>4.4819669999999999E-2</v>
      </c>
      <c r="G445" s="44" t="s">
        <v>249</v>
      </c>
      <c r="H445" s="40"/>
      <c r="I445" s="40"/>
      <c r="J445" s="69">
        <f t="shared" si="27"/>
        <v>9.6215073079255354E-3</v>
      </c>
      <c r="K445" s="70">
        <f t="shared" si="28"/>
        <v>3.5198162692074465E-2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1.9127464055945745E-2</v>
      </c>
      <c r="E446" s="88">
        <f t="shared" si="29"/>
        <v>4.4819666487935318E-2</v>
      </c>
      <c r="F446" s="88">
        <f t="shared" si="30"/>
        <v>4.4819669999999999E-2</v>
      </c>
      <c r="G446" s="44" t="s">
        <v>249</v>
      </c>
      <c r="H446" s="40"/>
      <c r="I446" s="40"/>
      <c r="J446" s="69">
        <f t="shared" si="27"/>
        <v>1.9127464055945745E-2</v>
      </c>
      <c r="K446" s="70">
        <f t="shared" si="28"/>
        <v>2.5692205944054254E-2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1.5203198381179865E-2</v>
      </c>
      <c r="E447" s="88">
        <f t="shared" si="29"/>
        <v>4.4819666487935318E-2</v>
      </c>
      <c r="F447" s="88">
        <f t="shared" si="30"/>
        <v>4.4819669999999999E-2</v>
      </c>
      <c r="G447" s="44" t="s">
        <v>249</v>
      </c>
      <c r="H447" s="40"/>
      <c r="I447" s="40"/>
      <c r="J447" s="69">
        <f t="shared" si="27"/>
        <v>1.5203198381179865E-2</v>
      </c>
      <c r="K447" s="70">
        <f t="shared" si="28"/>
        <v>2.9616471618820132E-2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5.5734566526083773E-2</v>
      </c>
      <c r="E448" s="88">
        <f t="shared" si="29"/>
        <v>6.4485079921824159E-2</v>
      </c>
      <c r="F448" s="88">
        <f t="shared" si="30"/>
        <v>6.448508E-2</v>
      </c>
      <c r="G448" s="44"/>
      <c r="H448" s="40"/>
      <c r="I448" s="40"/>
      <c r="J448" s="69">
        <f t="shared" ref="J448:J483" si="31">+D448</f>
        <v>5.5734566526083773E-2</v>
      </c>
      <c r="K448" s="70">
        <f t="shared" ref="K448:K483" si="32">F448-J448</f>
        <v>8.7505134739162271E-3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1.1780174369445321E-2</v>
      </c>
      <c r="E449" s="88">
        <f t="shared" si="29"/>
        <v>4.4819666487935318E-2</v>
      </c>
      <c r="F449" s="88">
        <f t="shared" si="30"/>
        <v>4.4819669999999999E-2</v>
      </c>
      <c r="G449" s="44" t="s">
        <v>249</v>
      </c>
      <c r="H449" s="40"/>
      <c r="I449" s="40"/>
      <c r="J449" s="69">
        <f t="shared" si="31"/>
        <v>1.1780174369445321E-2</v>
      </c>
      <c r="K449" s="70">
        <f t="shared" si="32"/>
        <v>3.303949563055468E-2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3.1846798208641718E-2</v>
      </c>
      <c r="E450" s="88">
        <f t="shared" si="29"/>
        <v>5.5292847679666822E-2</v>
      </c>
      <c r="F450" s="88">
        <f t="shared" si="30"/>
        <v>5.5292849999999998E-2</v>
      </c>
      <c r="G450" s="44" t="s">
        <v>249</v>
      </c>
      <c r="H450" s="40"/>
      <c r="I450" s="40"/>
      <c r="J450" s="69">
        <f t="shared" si="31"/>
        <v>3.1846798208641718E-2</v>
      </c>
      <c r="K450" s="70">
        <f t="shared" si="32"/>
        <v>2.344605179135828E-2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2.4254469906582008E-2</v>
      </c>
      <c r="E451" s="88">
        <f t="shared" ref="E451:E494" si="33">IF(AND(G451="X",D451&lt;$N$17),VLOOKUP(D451,$N$7:$Q$51,4,1),IF(D451&lt;$N$17,VLOOKUP(D451,$N$7:$P$51,3,1),IF(G451="X",VLOOKUP(D451,$N$7:$R$51,4,1),VLOOKUP(D451,$N$7:$R$51,3,1))))</f>
        <v>4.4819666487935318E-2</v>
      </c>
      <c r="F451" s="88">
        <f t="shared" ref="F451:F494" si="34">ROUND(E451,8)</f>
        <v>4.4819669999999999E-2</v>
      </c>
      <c r="G451" s="44" t="s">
        <v>249</v>
      </c>
      <c r="H451" s="40"/>
      <c r="I451" s="40"/>
      <c r="J451" s="69">
        <f t="shared" si="31"/>
        <v>2.4254469906582008E-2</v>
      </c>
      <c r="K451" s="70">
        <f t="shared" si="32"/>
        <v>2.0565200093417991E-2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6.4485079921824159E-2</v>
      </c>
      <c r="E452" s="88">
        <f t="shared" si="33"/>
        <v>7.315128234393968E-2</v>
      </c>
      <c r="F452" s="88">
        <f t="shared" si="34"/>
        <v>7.3151279999999999E-2</v>
      </c>
      <c r="G452" s="44"/>
      <c r="H452" s="40"/>
      <c r="I452" s="40"/>
      <c r="J452" s="69">
        <f t="shared" si="31"/>
        <v>6.4485079921824159E-2</v>
      </c>
      <c r="K452" s="70">
        <f t="shared" si="32"/>
        <v>8.6662000781758397E-3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4.8475597562811406E-3</v>
      </c>
      <c r="E453" s="88">
        <f t="shared" si="33"/>
        <v>4.4819666487935318E-2</v>
      </c>
      <c r="F453" s="88">
        <f t="shared" si="34"/>
        <v>4.4819669999999999E-2</v>
      </c>
      <c r="G453" s="44" t="s">
        <v>249</v>
      </c>
      <c r="H453" s="40"/>
      <c r="I453" s="40"/>
      <c r="J453" s="69">
        <f t="shared" si="31"/>
        <v>4.8475597562811406E-3</v>
      </c>
      <c r="K453" s="70">
        <f t="shared" si="32"/>
        <v>3.9972110243718856E-2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5.4371259396698767E-3</v>
      </c>
      <c r="E454" s="88">
        <f t="shared" si="33"/>
        <v>4.4819666487935318E-2</v>
      </c>
      <c r="F454" s="88">
        <f t="shared" si="34"/>
        <v>4.4819669999999999E-2</v>
      </c>
      <c r="G454" s="44" t="s">
        <v>249</v>
      </c>
      <c r="H454" s="40"/>
      <c r="I454" s="40"/>
      <c r="J454" s="69">
        <f t="shared" si="31"/>
        <v>5.4371259396698767E-3</v>
      </c>
      <c r="K454" s="70">
        <f t="shared" si="32"/>
        <v>3.9382544060330121E-2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5.0387473371268201E-3</v>
      </c>
      <c r="E455" s="88">
        <f t="shared" si="33"/>
        <v>4.4819666487935318E-2</v>
      </c>
      <c r="F455" s="88">
        <f t="shared" si="34"/>
        <v>4.4819669999999999E-2</v>
      </c>
      <c r="G455" s="44" t="s">
        <v>249</v>
      </c>
      <c r="H455" s="40"/>
      <c r="I455" s="40"/>
      <c r="J455" s="69">
        <f t="shared" si="31"/>
        <v>5.0387473371268201E-3</v>
      </c>
      <c r="K455" s="70">
        <f t="shared" si="32"/>
        <v>3.9780922662873176E-2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7.7299197795470623E-3</v>
      </c>
      <c r="E456" s="88">
        <f t="shared" si="33"/>
        <v>4.4819666487935318E-2</v>
      </c>
      <c r="F456" s="88">
        <f t="shared" si="34"/>
        <v>4.4819669999999999E-2</v>
      </c>
      <c r="G456" s="44" t="s">
        <v>249</v>
      </c>
      <c r="H456" s="40"/>
      <c r="I456" s="40"/>
      <c r="J456" s="69">
        <f t="shared" si="31"/>
        <v>7.7299197795470623E-3</v>
      </c>
      <c r="K456" s="70">
        <f t="shared" si="32"/>
        <v>3.7089750220452938E-2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6.0503557696759405E-3</v>
      </c>
      <c r="E457" s="88">
        <f t="shared" si="33"/>
        <v>4.4819666487935318E-2</v>
      </c>
      <c r="F457" s="88">
        <f t="shared" si="34"/>
        <v>4.4819669999999999E-2</v>
      </c>
      <c r="G457" s="78" t="s">
        <v>249</v>
      </c>
      <c r="H457" s="40"/>
      <c r="I457" s="40"/>
      <c r="J457" s="69">
        <f t="shared" si="31"/>
        <v>6.0503557696759405E-3</v>
      </c>
      <c r="K457" s="70">
        <f t="shared" si="32"/>
        <v>3.8769314230324058E-2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1.0373709039916692E-2</v>
      </c>
      <c r="E458" s="88">
        <f t="shared" si="33"/>
        <v>4.4819666487935318E-2</v>
      </c>
      <c r="F458" s="88">
        <f t="shared" si="34"/>
        <v>4.4819669999999999E-2</v>
      </c>
      <c r="G458" s="44" t="s">
        <v>249</v>
      </c>
      <c r="H458" s="40"/>
      <c r="I458" s="40"/>
      <c r="J458" s="69">
        <f t="shared" si="31"/>
        <v>1.0373709039916692E-2</v>
      </c>
      <c r="K458" s="70">
        <f t="shared" si="32"/>
        <v>3.4445960960083309E-2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1.8688435185415204E-2</v>
      </c>
      <c r="E459" s="88">
        <f t="shared" si="33"/>
        <v>4.4819666487935318E-2</v>
      </c>
      <c r="F459" s="88">
        <f t="shared" si="34"/>
        <v>4.4819669999999999E-2</v>
      </c>
      <c r="G459" s="44" t="s">
        <v>249</v>
      </c>
      <c r="H459" s="40"/>
      <c r="I459" s="40"/>
      <c r="J459" s="69">
        <f t="shared" si="31"/>
        <v>1.8688435185415204E-2</v>
      </c>
      <c r="K459" s="70">
        <f t="shared" si="32"/>
        <v>2.6131234814584795E-2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6.8695877960647392E-3</v>
      </c>
      <c r="E460" s="88">
        <f t="shared" si="33"/>
        <v>4.4819666487935318E-2</v>
      </c>
      <c r="F460" s="88">
        <f t="shared" si="34"/>
        <v>4.4819669999999999E-2</v>
      </c>
      <c r="G460" s="44" t="s">
        <v>249</v>
      </c>
      <c r="H460" s="40"/>
      <c r="I460" s="40"/>
      <c r="J460" s="69">
        <f t="shared" si="31"/>
        <v>6.8695877960647392E-3</v>
      </c>
      <c r="K460" s="70">
        <f t="shared" si="32"/>
        <v>3.7950082203935261E-2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6.4485079921824159E-2</v>
      </c>
      <c r="E461" s="88">
        <f t="shared" si="33"/>
        <v>7.315128234393968E-2</v>
      </c>
      <c r="F461" s="88">
        <f t="shared" si="34"/>
        <v>7.3151279999999999E-2</v>
      </c>
      <c r="G461" s="44"/>
      <c r="H461" s="40"/>
      <c r="I461" s="40"/>
      <c r="J461" s="69">
        <f t="shared" si="31"/>
        <v>6.4485079921824159E-2</v>
      </c>
      <c r="K461" s="70">
        <f t="shared" si="32"/>
        <v>8.6662000781758397E-3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1.3387159164738767E-2</v>
      </c>
      <c r="E462" s="88">
        <f t="shared" si="33"/>
        <v>4.4819666487935318E-2</v>
      </c>
      <c r="F462" s="88">
        <f t="shared" si="34"/>
        <v>4.4819669999999999E-2</v>
      </c>
      <c r="G462" s="44" t="s">
        <v>249</v>
      </c>
      <c r="H462" s="40"/>
      <c r="I462" s="40"/>
      <c r="J462" s="69">
        <f t="shared" si="31"/>
        <v>1.3387159164738767E-2</v>
      </c>
      <c r="K462" s="70">
        <f t="shared" si="32"/>
        <v>3.1432510835261232E-2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3.7437760310758197E-2</v>
      </c>
      <c r="E463" s="88">
        <f t="shared" si="33"/>
        <v>5.5292847679666822E-2</v>
      </c>
      <c r="F463" s="88">
        <f t="shared" si="34"/>
        <v>5.5292849999999998E-2</v>
      </c>
      <c r="G463" s="44" t="s">
        <v>249</v>
      </c>
      <c r="H463" s="40"/>
      <c r="I463" s="40"/>
      <c r="J463" s="69">
        <f t="shared" si="31"/>
        <v>3.7437760310758197E-2</v>
      </c>
      <c r="K463" s="70">
        <f t="shared" si="32"/>
        <v>1.78550896892418E-2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1.5206714057504973E-2</v>
      </c>
      <c r="E464" s="88">
        <f t="shared" si="33"/>
        <v>4.4819666487935318E-2</v>
      </c>
      <c r="F464" s="88">
        <f t="shared" si="34"/>
        <v>4.4819669999999999E-2</v>
      </c>
      <c r="G464" s="44" t="s">
        <v>249</v>
      </c>
      <c r="H464" s="40"/>
      <c r="I464" s="40"/>
      <c r="J464" s="69">
        <f t="shared" si="31"/>
        <v>1.5206714057504973E-2</v>
      </c>
      <c r="K464" s="70">
        <f t="shared" si="32"/>
        <v>2.9612955942495026E-2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1.0807407788747898E-2</v>
      </c>
      <c r="E465" s="88">
        <f t="shared" si="33"/>
        <v>4.4819666487935318E-2</v>
      </c>
      <c r="F465" s="88">
        <f t="shared" si="34"/>
        <v>4.4819669999999999E-2</v>
      </c>
      <c r="G465" s="44" t="s">
        <v>249</v>
      </c>
      <c r="H465" s="40"/>
      <c r="I465" s="40"/>
      <c r="J465" s="69">
        <f t="shared" si="31"/>
        <v>1.0807407788747898E-2</v>
      </c>
      <c r="K465" s="70">
        <f t="shared" si="32"/>
        <v>3.4012262211252101E-2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1.1711988563340939E-2</v>
      </c>
      <c r="E466" s="88">
        <f t="shared" si="33"/>
        <v>4.4819666487935318E-2</v>
      </c>
      <c r="F466" s="88">
        <f t="shared" si="34"/>
        <v>4.4819669999999999E-2</v>
      </c>
      <c r="G466" s="44" t="s">
        <v>249</v>
      </c>
      <c r="H466" s="40"/>
      <c r="I466" s="40"/>
      <c r="J466" s="69">
        <f t="shared" si="31"/>
        <v>1.1711988563340939E-2</v>
      </c>
      <c r="K466" s="70">
        <f t="shared" si="32"/>
        <v>3.3107681436659056E-2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5.7991340460264032E-3</v>
      </c>
      <c r="E467" s="88">
        <f t="shared" si="33"/>
        <v>4.4819666487935318E-2</v>
      </c>
      <c r="F467" s="88">
        <f t="shared" si="34"/>
        <v>4.4819669999999999E-2</v>
      </c>
      <c r="G467" s="44" t="s">
        <v>249</v>
      </c>
      <c r="H467" s="40"/>
      <c r="I467" s="40"/>
      <c r="J467" s="69">
        <f t="shared" si="31"/>
        <v>5.7991340460264032E-3</v>
      </c>
      <c r="K467" s="70">
        <f t="shared" si="32"/>
        <v>3.9020535953973597E-2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6.4485079921824159E-2</v>
      </c>
      <c r="E468" s="88">
        <f t="shared" si="33"/>
        <v>7.315128234393968E-2</v>
      </c>
      <c r="F468" s="88">
        <f t="shared" si="34"/>
        <v>7.3151279999999999E-2</v>
      </c>
      <c r="G468" s="44"/>
      <c r="H468" s="40"/>
      <c r="I468" s="40"/>
      <c r="J468" s="69">
        <f t="shared" si="31"/>
        <v>6.4485079921824159E-2</v>
      </c>
      <c r="K468" s="70">
        <f t="shared" si="32"/>
        <v>8.6662000781758397E-3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6.4485079921824159E-2</v>
      </c>
      <c r="E469" s="88">
        <f t="shared" si="33"/>
        <v>7.315128234393968E-2</v>
      </c>
      <c r="F469" s="88">
        <f t="shared" si="34"/>
        <v>7.3151279999999999E-2</v>
      </c>
      <c r="G469" s="44"/>
      <c r="H469" s="40"/>
      <c r="I469" s="40"/>
      <c r="J469" s="69">
        <f t="shared" si="31"/>
        <v>6.4485079921824159E-2</v>
      </c>
      <c r="K469" s="70">
        <f t="shared" si="32"/>
        <v>8.6662000781758397E-3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6.4485079921824159E-2</v>
      </c>
      <c r="E470" s="88">
        <f t="shared" si="33"/>
        <v>7.315128234393968E-2</v>
      </c>
      <c r="F470" s="88">
        <f t="shared" si="34"/>
        <v>7.3151279999999999E-2</v>
      </c>
      <c r="G470" s="44"/>
      <c r="H470" s="40"/>
      <c r="I470" s="40"/>
      <c r="J470" s="69">
        <f t="shared" si="31"/>
        <v>6.4485079921824159E-2</v>
      </c>
      <c r="K470" s="70">
        <f t="shared" si="32"/>
        <v>8.6662000781758397E-3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7.8488385853932811E-3</v>
      </c>
      <c r="E471" s="88">
        <f t="shared" si="33"/>
        <v>4.4819666487935318E-2</v>
      </c>
      <c r="F471" s="88">
        <f t="shared" si="34"/>
        <v>4.4819669999999999E-2</v>
      </c>
      <c r="G471" s="44" t="s">
        <v>249</v>
      </c>
      <c r="H471" s="40"/>
      <c r="I471" s="40"/>
      <c r="J471" s="69">
        <f t="shared" si="31"/>
        <v>7.8488385853932811E-3</v>
      </c>
      <c r="K471" s="70">
        <f t="shared" si="32"/>
        <v>3.697083141460672E-2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6.2657427896862057E-3</v>
      </c>
      <c r="E472" s="88">
        <f t="shared" si="33"/>
        <v>4.4819666487935318E-2</v>
      </c>
      <c r="F472" s="88">
        <f t="shared" si="34"/>
        <v>4.4819669999999999E-2</v>
      </c>
      <c r="G472" s="44" t="s">
        <v>249</v>
      </c>
      <c r="H472" s="40"/>
      <c r="I472" s="40"/>
      <c r="J472" s="69">
        <f t="shared" si="31"/>
        <v>6.2657427896862057E-3</v>
      </c>
      <c r="K472" s="70">
        <f t="shared" si="32"/>
        <v>3.8553927210313796E-2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2.5654461911248871E-2</v>
      </c>
      <c r="E473" s="88">
        <f t="shared" si="33"/>
        <v>4.4819666487935318E-2</v>
      </c>
      <c r="F473" s="88">
        <f t="shared" si="34"/>
        <v>4.4819669999999999E-2</v>
      </c>
      <c r="G473" s="44" t="s">
        <v>249</v>
      </c>
      <c r="H473" s="40"/>
      <c r="I473" s="40"/>
      <c r="J473" s="69">
        <f t="shared" si="31"/>
        <v>2.5654461911248871E-2</v>
      </c>
      <c r="K473" s="70">
        <f t="shared" si="32"/>
        <v>1.9165208088751128E-2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1.2697617294639045E-2</v>
      </c>
      <c r="E474" s="88">
        <f t="shared" si="33"/>
        <v>4.4819666487935318E-2</v>
      </c>
      <c r="F474" s="88">
        <f t="shared" si="34"/>
        <v>4.4819669999999999E-2</v>
      </c>
      <c r="G474" s="44" t="s">
        <v>249</v>
      </c>
      <c r="H474" s="40"/>
      <c r="I474" s="40"/>
      <c r="J474" s="69">
        <f t="shared" si="31"/>
        <v>1.2697617294639045E-2</v>
      </c>
      <c r="K474" s="70">
        <f t="shared" si="32"/>
        <v>3.2122052705360955E-2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1.0580210539486877E-2</v>
      </c>
      <c r="E475" s="88">
        <f t="shared" si="33"/>
        <v>4.4819666487935318E-2</v>
      </c>
      <c r="F475" s="88">
        <f t="shared" si="34"/>
        <v>4.4819669999999999E-2</v>
      </c>
      <c r="G475" s="44" t="s">
        <v>249</v>
      </c>
      <c r="H475" s="40"/>
      <c r="I475" s="40"/>
      <c r="J475" s="69">
        <f t="shared" si="31"/>
        <v>1.0580210539486877E-2</v>
      </c>
      <c r="K475" s="70">
        <f t="shared" si="32"/>
        <v>3.4239459460513121E-2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6.4485079921824159E-2</v>
      </c>
      <c r="E476" s="88">
        <f t="shared" si="33"/>
        <v>7.315128234393968E-2</v>
      </c>
      <c r="F476" s="88">
        <f t="shared" si="34"/>
        <v>7.3151279999999999E-2</v>
      </c>
      <c r="G476" s="44"/>
      <c r="H476" s="40"/>
      <c r="I476" s="40"/>
      <c r="J476" s="69">
        <f t="shared" si="31"/>
        <v>6.4485079921824159E-2</v>
      </c>
      <c r="K476" s="70">
        <f t="shared" si="32"/>
        <v>8.6662000781758397E-3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3.9179157876176388E-2</v>
      </c>
      <c r="E477" s="88">
        <f t="shared" si="33"/>
        <v>5.5292847679666822E-2</v>
      </c>
      <c r="F477" s="88">
        <f t="shared" si="34"/>
        <v>5.5292849999999998E-2</v>
      </c>
      <c r="G477" s="44" t="s">
        <v>249</v>
      </c>
      <c r="H477" s="40"/>
      <c r="I477" s="40"/>
      <c r="J477" s="69">
        <f t="shared" si="31"/>
        <v>3.9179157876176388E-2</v>
      </c>
      <c r="K477" s="70">
        <f t="shared" si="32"/>
        <v>1.611369212382361E-2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4.3410297975518083E-2</v>
      </c>
      <c r="E478" s="88">
        <f t="shared" si="33"/>
        <v>6.4485079921824159E-2</v>
      </c>
      <c r="F478" s="88">
        <f t="shared" si="34"/>
        <v>6.448508E-2</v>
      </c>
      <c r="G478" s="44" t="s">
        <v>249</v>
      </c>
      <c r="H478" s="40"/>
      <c r="I478" s="40"/>
      <c r="J478" s="69">
        <f t="shared" si="31"/>
        <v>4.3410297975518083E-2</v>
      </c>
      <c r="K478" s="70">
        <f t="shared" si="32"/>
        <v>2.1074782024481917E-2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3"/>
        <v>6.4485079921824159E-2</v>
      </c>
      <c r="F479" s="88">
        <f t="shared" si="34"/>
        <v>6.448508E-2</v>
      </c>
      <c r="G479" s="44"/>
      <c r="H479" s="40"/>
      <c r="I479" s="40"/>
      <c r="J479" s="69">
        <f t="shared" si="31"/>
        <v>6.0454800752952585E-2</v>
      </c>
      <c r="K479" s="70">
        <f t="shared" si="32"/>
        <v>4.030279247047415E-3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3.7437760310758197E-2</v>
      </c>
      <c r="E480" s="88">
        <f t="shared" si="33"/>
        <v>5.5292847679666822E-2</v>
      </c>
      <c r="F480" s="88">
        <f t="shared" si="34"/>
        <v>5.5292849999999998E-2</v>
      </c>
      <c r="G480" s="44" t="s">
        <v>249</v>
      </c>
      <c r="H480" s="40"/>
      <c r="I480" s="40"/>
      <c r="J480" s="69">
        <f t="shared" si="31"/>
        <v>3.7437760310758197E-2</v>
      </c>
      <c r="K480" s="70">
        <f t="shared" si="32"/>
        <v>1.78550896892418E-2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1.3401104893937279E-2</v>
      </c>
      <c r="E481" s="88">
        <f t="shared" si="33"/>
        <v>4.4819666487935318E-2</v>
      </c>
      <c r="F481" s="88">
        <f t="shared" si="34"/>
        <v>4.4819669999999999E-2</v>
      </c>
      <c r="G481" s="44" t="s">
        <v>249</v>
      </c>
      <c r="H481" s="40"/>
      <c r="I481" s="40"/>
      <c r="J481" s="69">
        <f t="shared" si="31"/>
        <v>1.3401104893937279E-2</v>
      </c>
      <c r="K481" s="70">
        <f t="shared" si="32"/>
        <v>3.1418565106062724E-2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2.4430458661526402E-2</v>
      </c>
      <c r="E482" s="88">
        <f t="shared" si="33"/>
        <v>4.4819666487935318E-2</v>
      </c>
      <c r="F482" s="88">
        <f t="shared" si="34"/>
        <v>4.4819669999999999E-2</v>
      </c>
      <c r="G482" s="44" t="s">
        <v>249</v>
      </c>
      <c r="H482" s="40"/>
      <c r="I482" s="40"/>
      <c r="J482" s="69">
        <f t="shared" si="31"/>
        <v>2.4430458661526402E-2</v>
      </c>
      <c r="K482" s="70">
        <f t="shared" si="32"/>
        <v>2.0389211338473597E-2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5.7991340460264032E-3</v>
      </c>
      <c r="E483" s="88">
        <f t="shared" si="33"/>
        <v>4.4819666487935318E-2</v>
      </c>
      <c r="F483" s="88">
        <f t="shared" si="34"/>
        <v>4.4819669999999999E-2</v>
      </c>
      <c r="G483" s="44" t="s">
        <v>249</v>
      </c>
      <c r="H483" s="40"/>
      <c r="I483" s="40"/>
      <c r="J483" s="69">
        <f t="shared" si="31"/>
        <v>5.7991340460264032E-3</v>
      </c>
      <c r="K483" s="70">
        <f t="shared" si="32"/>
        <v>3.9020535953973597E-2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1.3185297448251443E-2</v>
      </c>
      <c r="E484" s="88">
        <f t="shared" si="33"/>
        <v>4.4819666487935318E-2</v>
      </c>
      <c r="F484" s="88">
        <f t="shared" si="34"/>
        <v>4.4819669999999999E-2</v>
      </c>
      <c r="G484" s="44" t="s">
        <v>249</v>
      </c>
      <c r="H484" s="40"/>
      <c r="I484" s="40"/>
      <c r="J484" s="69">
        <f>+D484</f>
        <v>1.3185297448251443E-2</v>
      </c>
      <c r="K484" s="70">
        <f>F484-J484</f>
        <v>3.1634372551748557E-2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6.7451408835256773E-3</v>
      </c>
      <c r="E485" s="88">
        <f t="shared" si="33"/>
        <v>4.4819666487935318E-2</v>
      </c>
      <c r="F485" s="88">
        <f t="shared" si="34"/>
        <v>4.4819669999999999E-2</v>
      </c>
      <c r="G485" s="44" t="s">
        <v>249</v>
      </c>
      <c r="H485" s="40"/>
      <c r="I485" s="40"/>
      <c r="J485" s="69">
        <f t="shared" ref="J485:J486" si="35">+D485</f>
        <v>6.7451408835256773E-3</v>
      </c>
      <c r="K485" s="70">
        <f t="shared" ref="K485:K486" si="36">F485-J485</f>
        <v>3.8074529116474319E-2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2.1921519208049862E-2</v>
      </c>
      <c r="E486" s="88">
        <f t="shared" si="33"/>
        <v>4.4819666487935318E-2</v>
      </c>
      <c r="F486" s="88">
        <f t="shared" si="34"/>
        <v>4.4819669999999999E-2</v>
      </c>
      <c r="G486" s="44" t="s">
        <v>249</v>
      </c>
      <c r="H486" s="40"/>
      <c r="I486" s="40"/>
      <c r="J486" s="69">
        <f t="shared" si="35"/>
        <v>2.1921519208049862E-2</v>
      </c>
      <c r="K486" s="70">
        <f t="shared" si="36"/>
        <v>2.2898150791950136E-2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5.4371259396698767E-3</v>
      </c>
      <c r="E487" s="88">
        <f t="shared" si="33"/>
        <v>4.4819666487935318E-2</v>
      </c>
      <c r="F487" s="88">
        <f t="shared" si="34"/>
        <v>4.4819669999999999E-2</v>
      </c>
      <c r="G487" s="44" t="s">
        <v>249</v>
      </c>
      <c r="H487" s="40"/>
      <c r="I487" s="40"/>
      <c r="J487" s="69">
        <f t="shared" ref="J487" si="37">+D487</f>
        <v>5.4371259396698767E-3</v>
      </c>
      <c r="K487" s="70">
        <f t="shared" ref="K487" si="38">F487-J487</f>
        <v>3.9382544060330121E-2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1.0395218439164654E-2</v>
      </c>
      <c r="E488" s="88">
        <f t="shared" si="33"/>
        <v>4.4819666487935318E-2</v>
      </c>
      <c r="F488" s="88">
        <f t="shared" si="34"/>
        <v>4.4819669999999999E-2</v>
      </c>
      <c r="G488" s="44" t="s">
        <v>249</v>
      </c>
      <c r="J488" s="69">
        <f t="shared" ref="J488" si="39">+D488</f>
        <v>1.0395218439164654E-2</v>
      </c>
      <c r="K488" s="70">
        <f t="shared" ref="K488" si="40">F488-J488</f>
        <v>3.4424451560835345E-2</v>
      </c>
    </row>
    <row r="489" spans="1:34">
      <c r="A489" s="32">
        <v>1638</v>
      </c>
      <c r="B489" s="32" t="s">
        <v>555</v>
      </c>
      <c r="C489" s="32">
        <v>1638</v>
      </c>
      <c r="D489" s="97">
        <v>3.4450342263140032E-2</v>
      </c>
      <c r="E489" s="88">
        <f t="shared" si="33"/>
        <v>5.5292847679666822E-2</v>
      </c>
      <c r="F489" s="88">
        <f t="shared" si="34"/>
        <v>5.5292849999999998E-2</v>
      </c>
      <c r="G489" s="44" t="s">
        <v>249</v>
      </c>
      <c r="J489" s="69">
        <f t="shared" ref="J489:J492" si="41">+D489</f>
        <v>3.4450342263140032E-2</v>
      </c>
      <c r="K489" s="70">
        <f t="shared" ref="K489:K492" si="42">F489-J489</f>
        <v>2.0842507736859965E-2</v>
      </c>
    </row>
    <row r="490" spans="1:34">
      <c r="A490" s="32">
        <v>1639</v>
      </c>
      <c r="B490" s="32" t="s">
        <v>556</v>
      </c>
      <c r="C490" s="32">
        <v>1639</v>
      </c>
      <c r="D490" s="97">
        <v>1.9505198523631376E-2</v>
      </c>
      <c r="E490" s="88">
        <f t="shared" si="33"/>
        <v>4.4819666487935318E-2</v>
      </c>
      <c r="F490" s="88">
        <f t="shared" si="34"/>
        <v>4.4819669999999999E-2</v>
      </c>
      <c r="G490" s="44" t="s">
        <v>249</v>
      </c>
      <c r="J490" s="69">
        <f t="shared" si="41"/>
        <v>1.9505198523631376E-2</v>
      </c>
      <c r="K490" s="70">
        <f t="shared" si="42"/>
        <v>2.5314471476368623E-2</v>
      </c>
    </row>
    <row r="491" spans="1:34">
      <c r="A491" s="32">
        <v>1640</v>
      </c>
      <c r="B491" s="32" t="s">
        <v>557</v>
      </c>
      <c r="C491" s="32">
        <v>1640</v>
      </c>
      <c r="D491" s="97">
        <v>1.9505198523631376E-2</v>
      </c>
      <c r="E491" s="88">
        <f t="shared" si="33"/>
        <v>4.4819666487935318E-2</v>
      </c>
      <c r="F491" s="88">
        <f t="shared" si="34"/>
        <v>4.4819669999999999E-2</v>
      </c>
      <c r="G491" s="44" t="s">
        <v>249</v>
      </c>
      <c r="J491" s="69">
        <f t="shared" si="41"/>
        <v>1.9505198523631376E-2</v>
      </c>
      <c r="K491" s="70">
        <f t="shared" si="42"/>
        <v>2.5314471476368623E-2</v>
      </c>
    </row>
    <row r="492" spans="1:34">
      <c r="A492" s="32">
        <v>1651</v>
      </c>
      <c r="B492" s="32" t="s">
        <v>559</v>
      </c>
      <c r="C492" s="32">
        <v>1651</v>
      </c>
      <c r="D492" s="97">
        <v>6.9318605716305126E-3</v>
      </c>
      <c r="E492" s="88">
        <f t="shared" si="33"/>
        <v>4.4819666487935318E-2</v>
      </c>
      <c r="F492" s="88">
        <f t="shared" si="34"/>
        <v>4.4819669999999999E-2</v>
      </c>
      <c r="G492" s="44" t="s">
        <v>249</v>
      </c>
      <c r="J492" s="69">
        <f t="shared" si="41"/>
        <v>6.9318605716305126E-3</v>
      </c>
      <c r="K492" s="70">
        <f t="shared" si="42"/>
        <v>3.7887809428369487E-2</v>
      </c>
    </row>
    <row r="493" spans="1:34">
      <c r="A493" s="32">
        <v>1656</v>
      </c>
      <c r="B493" s="32" t="s">
        <v>560</v>
      </c>
      <c r="C493" s="32">
        <v>1656</v>
      </c>
      <c r="D493" s="97">
        <v>6.4485079921824159E-2</v>
      </c>
      <c r="E493" s="88">
        <f t="shared" si="33"/>
        <v>7.315128234393968E-2</v>
      </c>
      <c r="F493" s="88">
        <f t="shared" si="34"/>
        <v>7.3151279999999999E-2</v>
      </c>
      <c r="G493" s="44"/>
      <c r="J493" s="69">
        <f t="shared" ref="J493:J494" si="43">+D493</f>
        <v>6.4485079921824159E-2</v>
      </c>
      <c r="K493" s="70">
        <f t="shared" ref="K493:K494" si="44">F493-J493</f>
        <v>8.6662000781758397E-3</v>
      </c>
    </row>
    <row r="494" spans="1:34">
      <c r="A494" s="32">
        <v>1657</v>
      </c>
      <c r="B494" s="32" t="s">
        <v>561</v>
      </c>
      <c r="C494" s="32">
        <v>1657</v>
      </c>
      <c r="D494" s="97">
        <v>6.4485079921824159E-2</v>
      </c>
      <c r="E494" s="88">
        <f t="shared" si="33"/>
        <v>7.315128234393968E-2</v>
      </c>
      <c r="F494" s="88">
        <f t="shared" si="34"/>
        <v>7.3151279999999999E-2</v>
      </c>
      <c r="G494" s="44"/>
      <c r="J494" s="69">
        <f t="shared" si="43"/>
        <v>6.4485079921824159E-2</v>
      </c>
      <c r="K494" s="70">
        <f t="shared" si="44"/>
        <v>8.6662000781758397E-3</v>
      </c>
    </row>
    <row r="495" spans="1:34">
      <c r="A495" s="32">
        <v>1660</v>
      </c>
      <c r="B495" s="32" t="s">
        <v>562</v>
      </c>
      <c r="C495" s="32">
        <v>1660</v>
      </c>
      <c r="D495" s="97">
        <v>1.3463362630766591E-2</v>
      </c>
      <c r="E495" s="88">
        <f t="shared" ref="E495" si="45">IF(AND(G495="X",D495&lt;$N$17),VLOOKUP(D495,$N$7:$Q$51,4,1),IF(D495&lt;$N$17,VLOOKUP(D495,$N$7:$P$51,3,1),IF(G495="X",VLOOKUP(D495,$N$7:$R$51,4,1),VLOOKUP(D495,$N$7:$R$51,3,1))))</f>
        <v>4.4819666487935318E-2</v>
      </c>
      <c r="F495" s="88">
        <f t="shared" ref="F495" si="46">ROUND(E495,8)</f>
        <v>4.4819669999999999E-2</v>
      </c>
      <c r="G495" s="44" t="s">
        <v>249</v>
      </c>
      <c r="J495" s="69">
        <f t="shared" ref="J495" si="47">+D495</f>
        <v>1.3463362630766591E-2</v>
      </c>
      <c r="K495" s="70">
        <f t="shared" ref="K495" si="48">F495-J495</f>
        <v>3.1356307369233408E-2</v>
      </c>
    </row>
    <row r="496" spans="1:34">
      <c r="A496" s="32">
        <v>1666</v>
      </c>
      <c r="B496" s="32" t="s">
        <v>565</v>
      </c>
      <c r="C496" s="32">
        <v>1666</v>
      </c>
      <c r="D496" s="97">
        <v>6.4485079921824159E-2</v>
      </c>
      <c r="E496" s="88">
        <f t="shared" ref="E496" si="49">IF(AND(G496="X",D496&lt;$N$17),VLOOKUP(D496,$N$7:$Q$51,4,1),IF(D496&lt;$N$17,VLOOKUP(D496,$N$7:$P$51,3,1),IF(G496="X",VLOOKUP(D496,$N$7:$R$51,4,1),VLOOKUP(D496,$N$7:$R$51,3,1))))</f>
        <v>7.315128234393968E-2</v>
      </c>
      <c r="F496" s="88">
        <f t="shared" ref="F496" si="50">ROUND(E496,8)</f>
        <v>7.3151279999999999E-2</v>
      </c>
      <c r="G496" s="44"/>
      <c r="J496" s="69">
        <f t="shared" ref="J496" si="51">+D496</f>
        <v>6.4485079921824159E-2</v>
      </c>
      <c r="K496" s="70">
        <f t="shared" ref="K496" si="52">F496-J496</f>
        <v>8.6662000781758397E-3</v>
      </c>
    </row>
    <row r="497" spans="1:11">
      <c r="A497" s="32">
        <v>1667</v>
      </c>
      <c r="B497" s="32" t="s">
        <v>566</v>
      </c>
      <c r="C497" s="32">
        <v>1667</v>
      </c>
      <c r="D497" s="97">
        <v>1.3829193048419394E-2</v>
      </c>
      <c r="E497" s="88">
        <f t="shared" ref="E497" si="53">IF(AND(G497="X",D497&lt;$N$17),VLOOKUP(D497,$N$7:$Q$51,4,1),IF(D497&lt;$N$17,VLOOKUP(D497,$N$7:$P$51,3,1),IF(G497="X",VLOOKUP(D497,$N$7:$R$51,4,1),VLOOKUP(D497,$N$7:$R$51,3,1))))</f>
        <v>4.4819666487935318E-2</v>
      </c>
      <c r="F497" s="88">
        <f t="shared" ref="F497" si="54">ROUND(E497,8)</f>
        <v>4.4819669999999999E-2</v>
      </c>
      <c r="G497" s="44" t="s">
        <v>249</v>
      </c>
      <c r="J497" s="69">
        <f t="shared" ref="J497" si="55">+D497</f>
        <v>1.3829193048419394E-2</v>
      </c>
      <c r="K497" s="70">
        <f t="shared" ref="K497" si="56">F497-J497</f>
        <v>3.0990476951580605E-2</v>
      </c>
    </row>
    <row r="498" spans="1:11">
      <c r="A498" s="32">
        <v>1673</v>
      </c>
      <c r="B498" s="32" t="s">
        <v>567</v>
      </c>
      <c r="C498" s="32">
        <v>1673</v>
      </c>
      <c r="D498" s="97">
        <v>6.4485079921824159E-2</v>
      </c>
      <c r="E498" s="88">
        <f t="shared" ref="E498" si="57">IF(AND(G498="X",D498&lt;$N$17),VLOOKUP(D498,$N$7:$Q$51,4,1),IF(D498&lt;$N$17,VLOOKUP(D498,$N$7:$P$51,3,1),IF(G498="X",VLOOKUP(D498,$N$7:$R$51,4,1),VLOOKUP(D498,$N$7:$R$51,3,1))))</f>
        <v>7.315128234393968E-2</v>
      </c>
      <c r="F498" s="88">
        <f t="shared" ref="F498" si="58">ROUND(E498,8)</f>
        <v>7.3151279999999999E-2</v>
      </c>
      <c r="G498" s="44"/>
      <c r="J498" s="69">
        <f t="shared" ref="J498" si="59">+D498</f>
        <v>6.4485079921824159E-2</v>
      </c>
      <c r="K498" s="70">
        <f t="shared" ref="K498" si="60">F498-J498</f>
        <v>8.6662000781758397E-3</v>
      </c>
    </row>
  </sheetData>
  <sheetProtection algorithmName="SHA-512" hashValue="vPJAHDxKuoVAb9jglQ0p64j/go5cNlXQmZUftdVGly4s9u11d/yS7+zI41alK8RKjYQM6LJfFuYMVCcps466sg==" saltValue="w34JPmf53G/rfCHAvBhwcQ==" spinCount="100000" sheet="1" objects="1" scenarios="1"/>
  <mergeCells count="2">
    <mergeCell ref="O68:X68"/>
    <mergeCell ref="M7:M17"/>
  </mergeCells>
  <conditionalFormatting sqref="C496">
    <cfRule type="duplicateValues" dxfId="7" priority="9"/>
  </conditionalFormatting>
  <conditionalFormatting sqref="A2:A418 A420:A494">
    <cfRule type="duplicateValues" dxfId="6" priority="8"/>
  </conditionalFormatting>
  <conditionalFormatting sqref="A495">
    <cfRule type="duplicateValues" dxfId="5" priority="7"/>
  </conditionalFormatting>
  <conditionalFormatting sqref="A496">
    <cfRule type="duplicateValues" dxfId="4" priority="6"/>
  </conditionalFormatting>
  <conditionalFormatting sqref="A497">
    <cfRule type="duplicateValues" dxfId="3" priority="4"/>
  </conditionalFormatting>
  <conditionalFormatting sqref="C497">
    <cfRule type="duplicateValues" dxfId="2" priority="3"/>
  </conditionalFormatting>
  <conditionalFormatting sqref="A498">
    <cfRule type="duplicateValues" dxfId="1" priority="2"/>
  </conditionalFormatting>
  <conditionalFormatting sqref="C498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2" ma:contentTypeDescription="Crear nuevo documento." ma:contentTypeScope="" ma:versionID="ea4b0044e9cd1a0121881f40ac82fde6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5e1a152753e2925d031319196dd9eac4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PH6YDT5SVYPS-713564309-24509</_dlc_DocId>
    <_dlc_DocIdUrl xmlns="c5714b04-a39d-46f6-a997-5a77b7ebc085">
      <Url>https://bna2.sharepoint.com/sites/Operaciones_BMC/_layouts/15/DocIdRedir.aspx?ID=PH6YDT5SVYPS-713564309-24509</Url>
      <Description>PH6YDT5SVYPS-713564309-24509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82CF8D-3207-4595-93AE-169323D5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  <ds:schemaRef ds:uri="c5714b04-a39d-46f6-a997-5a77b7ebc085"/>
    <ds:schemaRef ds:uri="7fd450a8-7877-4ceb-ac06-7874f920d2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2023-09-01T04:07:27Z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e88bd875-6361-4de9-b9a1-b1312acb4cf6</vt:lpwstr>
  </property>
</Properties>
</file>